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co anterior\INSTITUCIONAL\LAM\PLAN DESARROLLO-PLAN ACCION-PO-PLANES-MFMP\PLANES OPERATIVOS\PLANES OPERATIVOS 2018\PLANES OPERATIVOS 2018 S PLANEACION dic 31\"/>
    </mc:Choice>
  </mc:AlternateContent>
  <bookViews>
    <workbookView xWindow="0" yWindow="0" windowWidth="12000" windowHeight="6525" tabRatio="878"/>
  </bookViews>
  <sheets>
    <sheet name="G DPE" sheetId="4" r:id="rId1"/>
    <sheet name="CONSOLIDADO" sheetId="3" r:id="rId2"/>
  </sheets>
  <calcPr calcId="162913"/>
</workbook>
</file>

<file path=xl/calcChain.xml><?xml version="1.0" encoding="utf-8"?>
<calcChain xmlns="http://schemas.openxmlformats.org/spreadsheetml/2006/main">
  <c r="C8" i="3" l="1"/>
  <c r="G49" i="4" l="1"/>
  <c r="G46" i="4"/>
  <c r="G45" i="4"/>
  <c r="G44" i="4"/>
  <c r="G47" i="4" s="1"/>
  <c r="F47" i="4"/>
  <c r="B47" i="4"/>
  <c r="T46" i="4"/>
  <c r="T45" i="4"/>
  <c r="T44" i="4"/>
  <c r="G22" i="4" l="1"/>
  <c r="E22" i="4"/>
  <c r="E20" i="4"/>
  <c r="G20" i="4" s="1"/>
  <c r="F42" i="4"/>
  <c r="B42" i="4"/>
  <c r="T41" i="4"/>
  <c r="E41" i="4"/>
  <c r="T40" i="4"/>
  <c r="E40" i="4"/>
  <c r="T24" i="4" l="1"/>
  <c r="E24" i="4"/>
  <c r="G24" i="4" s="1"/>
  <c r="T23" i="4"/>
  <c r="E23" i="4"/>
  <c r="G23" i="4" s="1"/>
  <c r="T21" i="4"/>
  <c r="E21" i="4"/>
  <c r="G21" i="4" s="1"/>
  <c r="T19" i="4"/>
  <c r="E19" i="4"/>
  <c r="G19" i="4" s="1"/>
  <c r="T34" i="4" l="1"/>
  <c r="T35" i="4"/>
  <c r="T36" i="4"/>
  <c r="T37" i="4"/>
  <c r="E34" i="4" l="1"/>
  <c r="E35" i="4"/>
  <c r="T15" i="4"/>
  <c r="E15" i="4"/>
  <c r="F17" i="4" l="1"/>
  <c r="E37" i="4" l="1"/>
  <c r="B31" i="4"/>
  <c r="B17" i="4"/>
  <c r="G15" i="4" l="1"/>
  <c r="G40" i="4"/>
  <c r="G41" i="4"/>
  <c r="F38" i="4"/>
  <c r="F31" i="4"/>
  <c r="F25" i="4"/>
  <c r="G42" i="4" l="1"/>
  <c r="B38" i="4"/>
  <c r="B25" i="4"/>
  <c r="G34" i="4" l="1"/>
  <c r="G35" i="4"/>
  <c r="E36" i="4"/>
  <c r="G36" i="4" s="1"/>
  <c r="T33" i="4"/>
  <c r="E33" i="4"/>
  <c r="G33" i="4" s="1"/>
  <c r="T29" i="4"/>
  <c r="E29" i="4"/>
  <c r="G29" i="4" s="1"/>
  <c r="T30" i="4" l="1"/>
  <c r="E30" i="4"/>
  <c r="G30" i="4" s="1"/>
  <c r="T28" i="4"/>
  <c r="E28" i="4"/>
  <c r="G28" i="4" s="1"/>
  <c r="T27" i="4"/>
  <c r="E27" i="4"/>
  <c r="T16" i="4" l="1"/>
  <c r="E16" i="4"/>
  <c r="T14" i="4"/>
  <c r="E14" i="4"/>
  <c r="G37" i="4" l="1"/>
  <c r="G38" i="4" s="1"/>
  <c r="G27" i="4"/>
  <c r="G31" i="4" s="1"/>
  <c r="G14" i="4"/>
  <c r="G16" i="4"/>
  <c r="G25" i="4" l="1"/>
  <c r="G17" i="4"/>
  <c r="H49" i="4" l="1"/>
</calcChain>
</file>

<file path=xl/comments1.xml><?xml version="1.0" encoding="utf-8"?>
<comments xmlns="http://schemas.openxmlformats.org/spreadsheetml/2006/main">
  <authors>
    <author>luis.molano</author>
    <author>luis alberto molano lopez</author>
  </authors>
  <commentList>
    <comment ref="T2" authorId="0" shapeId="0">
      <text>
        <r>
          <rPr>
            <sz val="9"/>
            <color indexed="81"/>
            <rFont val="Arial"/>
            <family val="2"/>
          </rPr>
          <t xml:space="preserve">Con los cambios a la fecha (feb.15/18), pasa de version 4 a 5, que consistieron en la eliminacion de 3 columnas con informacion inocua.  Con los cambios a la fecha (dic.14/17), pasa de version 3 a 4, que consistieron en la aplicación de formulas que omiten los campos con error. Con los cambios a la fecha (junio 8 /16), pasa de version 2 a 3.  </t>
        </r>
      </text>
    </comment>
    <comment ref="A11" authorId="0" shapeId="0">
      <text>
        <r>
          <rPr>
            <b/>
            <sz val="8"/>
            <color indexed="81"/>
            <rFont val="Arial"/>
            <family val="2"/>
          </rPr>
          <t>Tome como base la Caracterizacion del Proceso, en las actividades del HACER, y registre aquí las competencias funcionales que las normas vigentes le asignan a la u.a. lider del Proceso. Si contiene subprocesos, registre las que correspondan a cada uno de ellos.</t>
        </r>
      </text>
    </comment>
    <comment ref="B11" authorId="0" shapeId="0">
      <text>
        <r>
          <rPr>
            <b/>
            <sz val="8"/>
            <color indexed="81"/>
            <rFont val="Arial"/>
            <family val="2"/>
          </rPr>
          <t>Identifique por cada actividad, la meta anual que conlleve a su cumplimiento.</t>
        </r>
      </text>
    </comment>
    <comment ref="D11" authorId="0" shapeId="0">
      <text>
        <r>
          <rPr>
            <b/>
            <sz val="9"/>
            <color indexed="81"/>
            <rFont val="Arial"/>
            <family val="2"/>
          </rPr>
          <t>Registre la cantidad ejecutada en cada una de las metas a la fecha de corte.</t>
        </r>
      </text>
    </comment>
    <comment ref="E11" authorId="0" shapeId="0">
      <text>
        <r>
          <rPr>
            <b/>
            <sz val="9"/>
            <color indexed="81"/>
            <rFont val="Arial"/>
            <family val="2"/>
          </rPr>
          <t xml:space="preserve">Contiene formula, favor no borrar. Calcula automaticamente el % de avance cumplido por cada una de las metas a la fecha de corte. </t>
        </r>
      </text>
    </comment>
    <comment ref="F11" authorId="0" shapeId="0">
      <text>
        <r>
          <rPr>
            <b/>
            <sz val="9"/>
            <color indexed="81"/>
            <rFont val="Arial"/>
            <family val="2"/>
          </rPr>
          <t>Asigne el peso porcentual a cada meta, según su importancia dentro del conjunto de las mismas. El total o subtotal de esta columna debe sumar 100%.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Contiene formula, favor no borrar. Calcula automaticamente este indicador.</t>
        </r>
      </text>
    </comment>
    <comment ref="H11" authorId="0" shapeId="0">
      <text>
        <r>
          <rPr>
            <b/>
            <sz val="9"/>
            <color indexed="81"/>
            <rFont val="Arial"/>
            <family val="2"/>
          </rPr>
          <t>Marque los meses que tomará el cumplimiento de cada una de las metas.</t>
        </r>
      </text>
    </comment>
    <comment ref="T11" authorId="0" shapeId="0">
      <text>
        <r>
          <rPr>
            <b/>
            <sz val="8"/>
            <color indexed="81"/>
            <rFont val="Tahoma"/>
            <family val="2"/>
          </rPr>
          <t>Calcula automaticamente este dato.</t>
        </r>
      </text>
    </comment>
    <comment ref="U11" authorId="0" shapeId="0">
      <text>
        <r>
          <rPr>
            <b/>
            <sz val="8"/>
            <color indexed="81"/>
            <rFont val="Tahoma"/>
            <family val="2"/>
          </rPr>
          <t>Identifique la persona o personas responsables del cumplimiento de cada una de las  metas.</t>
        </r>
      </text>
    </comment>
    <comment ref="V11" authorId="0" shapeId="0">
      <text>
        <r>
          <rPr>
            <b/>
            <sz val="8"/>
            <color indexed="81"/>
            <rFont val="Tahoma"/>
            <family val="2"/>
          </rPr>
          <t>Registre lo que considere pertinente para aclarar o ampliar la informacion registrada previamente.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 xml:space="preserve">Registre el nombre de la meta (unidad de medida). </t>
        </r>
      </text>
    </comment>
    <comment ref="C12" authorId="0" shapeId="0">
      <text>
        <r>
          <rPr>
            <b/>
            <sz val="9"/>
            <color indexed="81"/>
            <rFont val="Arial"/>
            <family val="2"/>
          </rPr>
          <t>Registre la cantidad de meta a cumplir al año.</t>
        </r>
      </text>
    </comment>
    <comment ref="A13" authorId="0" shapeId="0">
      <text>
        <r>
          <rPr>
            <b/>
            <sz val="8"/>
            <color indexed="81"/>
            <rFont val="Arial"/>
            <family val="2"/>
          </rPr>
          <t>Registre cada uno de los subprocesos que aparecen en la Caracterización. Si requiere agregar más, inserte filas y copie la información. Si no tiene, registre N.A.</t>
        </r>
      </text>
    </comment>
    <comment ref="B17" authorId="1" shapeId="0">
      <text>
        <r>
          <rPr>
            <sz val="10"/>
            <color indexed="81"/>
            <rFont val="Tahoma"/>
            <family val="2"/>
          </rPr>
          <t>No borrar estas celdas, tienen formulas!</t>
        </r>
      </text>
    </comment>
    <comment ref="A18" authorId="0" shapeId="0">
      <text>
        <r>
          <rPr>
            <b/>
            <sz val="8"/>
            <color indexed="81"/>
            <rFont val="Arial"/>
            <family val="2"/>
          </rPr>
          <t>Registre cada uno de los subprocesos que aparecen en la Caracterización. Si requiere agregar más, inserte filas y copie la información. Si no tiene, registre N.A.</t>
        </r>
      </text>
    </comment>
    <comment ref="A26" authorId="0" shapeId="0">
      <text>
        <r>
          <rPr>
            <b/>
            <sz val="8"/>
            <color indexed="81"/>
            <rFont val="Arial"/>
            <family val="2"/>
          </rPr>
          <t>Registre cada uno de los subprocesos que aparecen en la Caracterización. Si requiere agregar más, inserte filas y copie la información. Si no tiene, registre N.A.</t>
        </r>
      </text>
    </comment>
    <comment ref="A32" authorId="0" shapeId="0">
      <text>
        <r>
          <rPr>
            <b/>
            <sz val="8"/>
            <color indexed="81"/>
            <rFont val="Arial"/>
            <family val="2"/>
          </rPr>
          <t>Registre cada uno de los subprocesos que aparecen en la Caracterización. Si requiere agregar más, inserte filas y copie la información. Si no tiene, registre N.A.</t>
        </r>
      </text>
    </comment>
    <comment ref="A39" authorId="0" shapeId="0">
      <text>
        <r>
          <rPr>
            <b/>
            <sz val="8"/>
            <color indexed="81"/>
            <rFont val="Arial"/>
            <family val="2"/>
          </rPr>
          <t>Registre cada uno de los subprocesos que aparecen en la Caracterización. Si requiere agregar más, inserte filas y copie la información. Si no tiene, registre N.A.</t>
        </r>
      </text>
    </comment>
    <comment ref="B42" authorId="1" shapeId="0">
      <text>
        <r>
          <rPr>
            <sz val="10"/>
            <color indexed="81"/>
            <rFont val="Tahoma"/>
            <family val="2"/>
          </rPr>
          <t>No borrar estas celdas, tienen formulas!</t>
        </r>
      </text>
    </comment>
    <comment ref="A43" authorId="0" shapeId="0">
      <text>
        <r>
          <rPr>
            <b/>
            <sz val="8"/>
            <color indexed="81"/>
            <rFont val="Arial"/>
            <family val="2"/>
          </rPr>
          <t>Registre cada uno de los subprocesos que aparecen en la Caracterización. Si requiere agregar más, inserte filas y copie la información. Si no tiene, registre N.A.</t>
        </r>
      </text>
    </comment>
    <comment ref="E44" authorId="1" shapeId="0">
      <text>
        <r>
          <rPr>
            <sz val="9"/>
            <color indexed="81"/>
            <rFont val="Tahoma"/>
            <family val="2"/>
          </rPr>
          <t>campos editables para registrar el indicador respectivo.</t>
        </r>
      </text>
    </comment>
    <comment ref="G49" authorId="1" shapeId="0">
      <text>
        <r>
          <rPr>
            <sz val="9"/>
            <color indexed="81"/>
            <rFont val="Tahoma"/>
            <family val="2"/>
          </rPr>
          <t>No borrar esta celda, tiene formula!</t>
        </r>
      </text>
    </comment>
    <comment ref="H49" authorId="1" shapeId="0">
      <text>
        <r>
          <rPr>
            <sz val="10"/>
            <color indexed="81"/>
            <rFont val="Tahoma"/>
            <family val="2"/>
          </rPr>
          <t>No borrar esta celda, tiene formula!</t>
        </r>
      </text>
    </comment>
  </commentList>
</comments>
</file>

<file path=xl/sharedStrings.xml><?xml version="1.0" encoding="utf-8"?>
<sst xmlns="http://schemas.openxmlformats.org/spreadsheetml/2006/main" count="272" uniqueCount="117">
  <si>
    <t>ALCALDIA DE POPAYAN</t>
  </si>
  <si>
    <t xml:space="preserve">PLAN OPERATIVO DE AUTOEVALUACION ANUAL </t>
  </si>
  <si>
    <t>PROCESO:</t>
  </si>
  <si>
    <t>AÑO:</t>
  </si>
  <si>
    <t>UNIDAD ADMINISTRATIVA (U.A.) LIDER:</t>
  </si>
  <si>
    <t>FECHA DE CORTE:</t>
  </si>
  <si>
    <t>COMPETENCIAS FUNCIONALES DE LA U.A. LIDER                                                   (ACTIVIDADES QUE REALIZA)</t>
  </si>
  <si>
    <t>METAS PROGRAMADAS</t>
  </si>
  <si>
    <t>CANTIDAD EJECUTADA</t>
  </si>
  <si>
    <t>AVANCE (%)</t>
  </si>
  <si>
    <t>PONDERADOR (%)</t>
  </si>
  <si>
    <t xml:space="preserve">INDICADOR DE EFICACIA </t>
  </si>
  <si>
    <t>CRONOGRAMA DE ACTIVIDADES</t>
  </si>
  <si>
    <t>TIEMPO TOTAL PROGRAMADO (MESES)</t>
  </si>
  <si>
    <t>RESPONSABLE(S) DE CADA META</t>
  </si>
  <si>
    <t>OBSERVACIONES Y COMENTARIOS</t>
  </si>
  <si>
    <t xml:space="preserve">UNIDAD </t>
  </si>
  <si>
    <t xml:space="preserve">CANTIDAD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</si>
  <si>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</si>
  <si>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</si>
  <si>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</si>
  <si>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</si>
  <si>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</si>
  <si>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</si>
  <si>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</si>
  <si>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</si>
  <si>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</si>
  <si>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Insatisfactorio</t>
  </si>
  <si>
    <t>Aceptable</t>
  </si>
  <si>
    <t>Satisfactorio</t>
  </si>
  <si>
    <t>0% - 60%</t>
  </si>
  <si>
    <t>61% - 89%</t>
  </si>
  <si>
    <t>90% - 100%</t>
  </si>
  <si>
    <t>Página 1 de 1</t>
  </si>
  <si>
    <t>F-DPE-PD-05</t>
  </si>
  <si>
    <t>Subtotal:</t>
  </si>
  <si>
    <t>Total registros:</t>
  </si>
  <si>
    <t xml:space="preserve">         Estado indicador de eficacia:</t>
  </si>
  <si>
    <t xml:space="preserve">RANGO INDICADOR DE EFICACIA </t>
  </si>
  <si>
    <t>promedio total:</t>
  </si>
  <si>
    <t>Ind. Eficacia</t>
  </si>
  <si>
    <t>Versión 05</t>
  </si>
  <si>
    <t>No.</t>
  </si>
  <si>
    <t xml:space="preserve">Subproceso o Proceso </t>
  </si>
  <si>
    <t>CONSOLIDADO PARA EL PROCESO O U.A.:</t>
  </si>
  <si>
    <t>FRANCISCO LEON ZUÑIGA BOLIVAR</t>
  </si>
  <si>
    <t>DIRECCIONAMIENTO Y PLANEACIÓN ESTRATEGICA</t>
  </si>
  <si>
    <t>Subproceso 1: PLAN DE DESARROLLO</t>
  </si>
  <si>
    <t>Número planes de acción</t>
  </si>
  <si>
    <t>Seguimiento y Evaluación mensual</t>
  </si>
  <si>
    <t>x</t>
  </si>
  <si>
    <t>Amalfi Molano Luna
Auner Vélez Betancurt</t>
  </si>
  <si>
    <t>Auner Vélez Betancurt</t>
  </si>
  <si>
    <t>Subproceso 2: BANCO DE PROYECTOS</t>
  </si>
  <si>
    <t>Subproceso 3: COOPERACIÓN INTERNACIONAL</t>
  </si>
  <si>
    <t>Subproceso 4: SISBEN</t>
  </si>
  <si>
    <t>1. Recepcionar las solicitudes de encuesta para el ingreso al programa SISBEN</t>
  </si>
  <si>
    <t>2. Recepcionar las solicitudes para modificación de la ficha (Inclusión, desvinculación o cambio de documentos)</t>
  </si>
  <si>
    <t>3. Aplicar la encuesta de Clasificación Socioeconómica para Ingreso al programa SISBEN en la unidad de vivienda</t>
  </si>
  <si>
    <t>4. Digitar la información a la base de Datos SISBENET</t>
  </si>
  <si>
    <t>1. Identificar los actores de cooperación internacional que están trabajando en la zona</t>
  </si>
  <si>
    <t>2. Mantener contacto permanente con la cooperación internacional  para direccionar los recursos de inversión sobre la priorización de necesidades Básicas, Objetivos de desarrollo del milenio  y  Plan de Desarrollo del Municipio</t>
  </si>
  <si>
    <t>3. Gestionar recursos de carácter internacional a través de la formulación de proyectos en metodología marco lógico y en las fichas técnicas de cada organismo</t>
  </si>
  <si>
    <t>4. Monitoreo y Seguimiento permanente a los proyectos de cooperación internacional que involucren al Municipio de Popayán</t>
  </si>
  <si>
    <t>Numero de solicitudes  de encuestas</t>
  </si>
  <si>
    <t>Numero de solicitudes  de modificaciones</t>
  </si>
  <si>
    <t>Nunmero de encuestas aplicadas</t>
  </si>
  <si>
    <t>Numero de fichas digitalizadas</t>
  </si>
  <si>
    <t>Base de datos enviadas</t>
  </si>
  <si>
    <t>Mirian Juspian, Carlos Navia</t>
  </si>
  <si>
    <t>Alejandro Chito, Personal Encuestador</t>
  </si>
  <si>
    <t>Erica Ordoñez, Fabio Castro</t>
  </si>
  <si>
    <t>Eduardo Leiton</t>
  </si>
  <si>
    <t>En el mes de Diciembre se empezo con la nueva fase del Sisben IV</t>
  </si>
  <si>
    <t>5. Consolidar y enviar mensualmente la base de datos municipal al DNP de acuerdo a las directrices establecidas para su respectiva validación</t>
  </si>
  <si>
    <t>Seguimiento y Evaluación trimestral</t>
  </si>
  <si>
    <t>1 Elaboracion del plan operativo anual de inversion</t>
  </si>
  <si>
    <t>DOCUMENTO POAI</t>
  </si>
  <si>
    <t>JEFE OFICINA ASESORA DE PLANEACION - COORDINADOR DEL PROGRAMA (JESUS AGREDO)</t>
  </si>
  <si>
    <t>MGA - PROYECTOS Y ACTUALIZACIONES PRESENTADOS</t>
  </si>
  <si>
    <t>PROYECTOS INSCRITOS MAS ACTUALIZACIONES</t>
  </si>
  <si>
    <t>PROYECTOS TRANSFERIDOS AL SUIFP</t>
  </si>
  <si>
    <t>90 PROYECTOS INSCRITOS EN EL POAI A JUNIO</t>
  </si>
  <si>
    <t>CAPACITACIONES REALIZADAS</t>
  </si>
  <si>
    <t>LAS ASESORIAS Y ASISTENCIAS TECNICAS NO SE CUANTIFICARON</t>
  </si>
  <si>
    <t>1. Apoyar la elaboración de los Planes de Acción.</t>
  </si>
  <si>
    <t>2. Realizar seguimiento y evaluación a los Planes de Acción de los proceso.</t>
  </si>
  <si>
    <t>3.  Realizar el seguimiento y control al Plan de Desarrollo.</t>
  </si>
  <si>
    <t xml:space="preserve">Apoyo en la articulación, formulación y consolidación del Maestro de Cultura Ciudadana. </t>
  </si>
  <si>
    <t>El proceso de seguimiento y evaluación al PDM, se realiza trimestralmente, de acuerdo con los ajustes validados por Meci-Calidad y Control Interno.</t>
  </si>
  <si>
    <t>MAPA COOPERACION INTERNACIONAL DEL MUNICIPIO</t>
  </si>
  <si>
    <t>INFORME MENSUAL</t>
  </si>
  <si>
    <t>NUMERO PROYECTOS FORMULADOS</t>
  </si>
  <si>
    <t>JEFE OFICINA ASESORA DE PLANEACION - COORDINADORA DEL PROGRAMA (MARGARITA ROSAS)</t>
  </si>
  <si>
    <t>2. Formular proyectos de inversión de la oficina asesora de planeación</t>
  </si>
  <si>
    <t>3. Radicar, inscribir, evaluar y/o registrar los Proyectos de Inversión de todos los procesos del SIGMC</t>
  </si>
  <si>
    <t>5. proyectos presentados al municipio y Transferidos al SUIFP - 2018</t>
  </si>
  <si>
    <t>REPORTES AL GESPROY</t>
  </si>
  <si>
    <t>JEFE OFICINA ASESORA DE PLANEACION - COORDINADOR DEL PROGRAMA (KATERINA BENAVIDES)</t>
  </si>
  <si>
    <t>Proyectos formualdos de acuerdo a la prioridad y la fuente de financiacion</t>
  </si>
  <si>
    <t>PROYECTOS FORMULADOS</t>
  </si>
  <si>
    <t>JEFE OFICINA ASESORA DE PLANEACION - COORDINADOR DEL PROGRAMA (JESUS AGREDO, KATERINA BENEVIDES)</t>
  </si>
  <si>
    <t>4. Hacer seguimiento a los proyectos y recursos de inversión del Sistema General de Regalías.</t>
  </si>
  <si>
    <t>6. Brindar apoyo, asesoría y capacitación en proyectos a los diferentes procesos de la entidad</t>
  </si>
  <si>
    <t xml:space="preserve">Subproceso _: </t>
  </si>
  <si>
    <t>1. Consolidar y estructurar el plan anual de adquisiciones</t>
  </si>
  <si>
    <t>DOCUMENTO PAA</t>
  </si>
  <si>
    <t>2. Hacer seguimiento y evaluación de la Gestión Municipal.</t>
  </si>
  <si>
    <t>JEFE OFICINA ASESORA DE PLANEACION - COORDINADOR DEL PROGRAMA (KELLY JOAQUI)</t>
  </si>
  <si>
    <t>X</t>
  </si>
  <si>
    <t>Informe SIIE</t>
  </si>
  <si>
    <t>Informe presentado al DNP para la Medición del Desempeño Municipal</t>
  </si>
  <si>
    <t>En la caracterizacion del año 2014, no aparece registrado el nombre del subproceso para estas dos actividades</t>
  </si>
  <si>
    <t>Indicadores transversales</t>
  </si>
  <si>
    <t xml:space="preserve">1 Avance en el plan de mejoramiento institucional con la Contraloría municipal </t>
  </si>
  <si>
    <t xml:space="preserve">2 Cumplimiento de metas del plan de desarrollo municipal </t>
  </si>
  <si>
    <t xml:space="preserve">3 Nivel de respuestas a las p.q.r.s.d.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</si>
</sst>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 Narrow"/>
      <family val="2"/>
    </font>
    <font>
      <sz val="10"/>
      <color rgb="FF0000FF"/>
      <name val="Arial"/>
      <family val="2"/>
    </font>
    <font>
      <sz val="8"/>
      <name val="Arial"/>
      <family val="2"/>
    </font>
    <font>
      <sz val="6"/>
      <name val="Arial Narrow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7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8"/>
      <color indexed="81"/>
      <name val="Arial"/>
      <family val="2"/>
    </font>
    <font>
      <b/>
      <sz val="9"/>
      <color indexed="81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indexed="81"/>
      <name val="Tahoma"/>
      <family val="2"/>
    </font>
    <font>
      <sz val="9"/>
      <color indexed="81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43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top"/>
    </xf>
    <xf numFmtId="0" fontId="3" fillId="2" borderId="7" xfId="2" applyFont="1" applyFill="1" applyBorder="1" applyAlignment="1">
      <alignment horizontal="right"/>
    </xf>
    <xf numFmtId="0" fontId="5" fillId="0" borderId="1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6" fillId="0" borderId="0" xfId="0" applyFont="1" applyFill="1"/>
    <xf numFmtId="0" fontId="7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3" fillId="0" borderId="1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0" fontId="6" fillId="0" borderId="0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5" fontId="7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vertical="center"/>
    </xf>
    <xf numFmtId="0" fontId="4" fillId="0" borderId="9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9" fontId="4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wrapText="1"/>
    </xf>
    <xf numFmtId="1" fontId="4" fillId="0" borderId="1" xfId="2" applyNumberFormat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10" fontId="3" fillId="2" borderId="11" xfId="2" applyNumberFormat="1" applyFont="1" applyFill="1" applyBorder="1" applyAlignment="1">
      <alignment horizontal="center" vertical="center"/>
    </xf>
    <xf numFmtId="10" fontId="3" fillId="2" borderId="5" xfId="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0" xfId="2" applyFont="1" applyFill="1" applyBorder="1"/>
    <xf numFmtId="0" fontId="3" fillId="0" borderId="0" xfId="2" applyFont="1" applyFill="1" applyBorder="1" applyAlignment="1">
      <alignment horizontal="center" vertical="center" wrapText="1"/>
    </xf>
    <xf numFmtId="10" fontId="3" fillId="0" borderId="0" xfId="2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9" fontId="3" fillId="2" borderId="1" xfId="0" applyNumberFormat="1" applyFont="1" applyFill="1" applyBorder="1" applyAlignment="1">
      <alignment horizontal="center" vertical="top" wrapText="1"/>
    </xf>
    <xf numFmtId="17" fontId="3" fillId="2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4" fillId="0" borderId="7" xfId="2" applyNumberFormat="1" applyFont="1" applyFill="1" applyBorder="1" applyAlignment="1">
      <alignment horizontal="center" vertical="center" wrapText="1"/>
    </xf>
    <xf numFmtId="9" fontId="4" fillId="0" borderId="7" xfId="1" applyFont="1" applyFill="1" applyBorder="1" applyAlignment="1">
      <alignment horizontal="center" vertical="center" wrapText="1"/>
    </xf>
    <xf numFmtId="9" fontId="4" fillId="0" borderId="7" xfId="2" applyNumberFormat="1" applyFont="1" applyFill="1" applyBorder="1" applyAlignment="1">
      <alignment horizontal="center" vertical="center" wrapText="1"/>
    </xf>
    <xf numFmtId="1" fontId="4" fillId="0" borderId="9" xfId="2" applyNumberFormat="1" applyFont="1" applyFill="1" applyBorder="1" applyAlignment="1">
      <alignment horizontal="center" vertical="center" wrapText="1"/>
    </xf>
    <xf numFmtId="9" fontId="3" fillId="0" borderId="7" xfId="1" applyFont="1" applyFill="1" applyBorder="1" applyAlignment="1">
      <alignment horizontal="center" vertical="center" wrapText="1"/>
    </xf>
    <xf numFmtId="9" fontId="3" fillId="0" borderId="4" xfId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9" fontId="4" fillId="0" borderId="8" xfId="1" applyFont="1" applyFill="1" applyBorder="1" applyAlignment="1">
      <alignment horizontal="justify" vertical="center" wrapText="1"/>
    </xf>
    <xf numFmtId="9" fontId="4" fillId="0" borderId="6" xfId="1" applyFont="1" applyFill="1" applyBorder="1" applyAlignment="1">
      <alignment horizontal="center" vertical="center" wrapText="1"/>
    </xf>
    <xf numFmtId="9" fontId="4" fillId="0" borderId="8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9" xfId="2" applyNumberFormat="1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>
      <alignment horizontal="left" vertical="center" wrapText="1"/>
    </xf>
    <xf numFmtId="10" fontId="3" fillId="6" borderId="1" xfId="2" applyNumberFormat="1" applyFont="1" applyFill="1" applyBorder="1" applyAlignment="1">
      <alignment horizontal="center" vertical="center"/>
    </xf>
    <xf numFmtId="9" fontId="3" fillId="0" borderId="7" xfId="1" applyFont="1" applyFill="1" applyBorder="1" applyAlignment="1">
      <alignment horizontal="right" vertical="center" wrapText="1"/>
    </xf>
    <xf numFmtId="9" fontId="3" fillId="0" borderId="12" xfId="1" applyFont="1" applyFill="1" applyBorder="1" applyAlignment="1">
      <alignment horizontal="left" vertical="center"/>
    </xf>
    <xf numFmtId="9" fontId="4" fillId="2" borderId="1" xfId="2" applyNumberFormat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1" fillId="0" borderId="0" xfId="0" applyFont="1"/>
    <xf numFmtId="0" fontId="0" fillId="0" borderId="1" xfId="0" applyBorder="1"/>
    <xf numFmtId="0" fontId="21" fillId="0" borderId="4" xfId="0" applyFont="1" applyBorder="1" applyAlignment="1">
      <alignment horizontal="right"/>
    </xf>
    <xf numFmtId="0" fontId="21" fillId="7" borderId="1" xfId="0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 vertical="center"/>
    </xf>
    <xf numFmtId="9" fontId="3" fillId="0" borderId="3" xfId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9" fontId="3" fillId="0" borderId="12" xfId="1" applyFont="1" applyFill="1" applyBorder="1" applyAlignment="1">
      <alignment horizontal="center" vertical="center" wrapText="1"/>
    </xf>
    <xf numFmtId="9" fontId="3" fillId="0" borderId="0" xfId="1" applyFont="1" applyFill="1" applyBorder="1" applyAlignment="1">
      <alignment horizontal="left" vertical="center"/>
    </xf>
    <xf numFmtId="9" fontId="3" fillId="0" borderId="0" xfId="0" applyNumberFormat="1" applyFont="1" applyFill="1" applyBorder="1" applyAlignment="1">
      <alignment horizontal="center" vertical="top" wrapText="1"/>
    </xf>
    <xf numFmtId="17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vertical="center"/>
    </xf>
    <xf numFmtId="9" fontId="3" fillId="0" borderId="0" xfId="1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left" vertical="center" wrapText="1"/>
    </xf>
    <xf numFmtId="0" fontId="4" fillId="8" borderId="9" xfId="2" applyNumberFormat="1" applyFont="1" applyFill="1" applyBorder="1" applyAlignment="1">
      <alignment horizontal="center" vertical="center" wrapText="1"/>
    </xf>
    <xf numFmtId="1" fontId="4" fillId="8" borderId="1" xfId="2" applyNumberFormat="1" applyFont="1" applyFill="1" applyBorder="1" applyAlignment="1">
      <alignment horizontal="center" vertical="center" wrapText="1"/>
    </xf>
    <xf numFmtId="0" fontId="4" fillId="8" borderId="1" xfId="2" applyNumberFormat="1" applyFont="1" applyFill="1" applyBorder="1" applyAlignment="1">
      <alignment horizontal="center" vertical="center" wrapText="1"/>
    </xf>
    <xf numFmtId="1" fontId="4" fillId="8" borderId="9" xfId="2" applyNumberFormat="1" applyFont="1" applyFill="1" applyBorder="1" applyAlignment="1">
      <alignment horizontal="center" vertical="center" wrapText="1"/>
    </xf>
    <xf numFmtId="9" fontId="3" fillId="0" borderId="13" xfId="1" applyFont="1" applyFill="1" applyBorder="1" applyAlignment="1">
      <alignment horizontal="left" vertical="center"/>
    </xf>
    <xf numFmtId="10" fontId="0" fillId="0" borderId="1" xfId="0" applyNumberFormat="1" applyBorder="1"/>
    <xf numFmtId="0" fontId="4" fillId="0" borderId="15" xfId="0" applyFont="1" applyFill="1" applyBorder="1" applyAlignment="1">
      <alignment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9" fontId="4" fillId="0" borderId="9" xfId="1" applyFont="1" applyFill="1" applyBorder="1" applyAlignment="1">
      <alignment horizontal="center" vertical="center" wrapText="1"/>
    </xf>
    <xf numFmtId="9" fontId="4" fillId="0" borderId="7" xfId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 wrapText="1"/>
    </xf>
    <xf numFmtId="9" fontId="3" fillId="0" borderId="3" xfId="1" applyFont="1" applyFill="1" applyBorder="1" applyAlignment="1">
      <alignment horizontal="center" vertical="center" wrapText="1"/>
    </xf>
    <xf numFmtId="10" fontId="21" fillId="7" borderId="14" xfId="0" applyNumberFormat="1" applyFont="1" applyFill="1" applyBorder="1"/>
    <xf numFmtId="9" fontId="4" fillId="0" borderId="9" xfId="1" applyFont="1" applyFill="1" applyBorder="1" applyAlignment="1">
      <alignment horizontal="center" vertical="center" wrapText="1"/>
    </xf>
    <xf numFmtId="9" fontId="4" fillId="0" borderId="6" xfId="1" applyFont="1" applyFill="1" applyBorder="1" applyAlignment="1">
      <alignment horizontal="center" vertical="center" wrapText="1"/>
    </xf>
    <xf numFmtId="9" fontId="4" fillId="0" borderId="8" xfId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justify" vertical="center" wrapText="1"/>
    </xf>
    <xf numFmtId="0" fontId="4" fillId="0" borderId="1" xfId="2" applyNumberFormat="1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9" fontId="4" fillId="0" borderId="0" xfId="1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/>
    </xf>
    <xf numFmtId="9" fontId="4" fillId="0" borderId="9" xfId="1" applyFont="1" applyFill="1" applyBorder="1" applyAlignment="1">
      <alignment horizontal="center" vertical="center" wrapText="1"/>
    </xf>
    <xf numFmtId="9" fontId="4" fillId="0" borderId="10" xfId="1" applyFont="1" applyFill="1" applyBorder="1" applyAlignment="1">
      <alignment horizontal="center" vertical="center" wrapText="1"/>
    </xf>
    <xf numFmtId="9" fontId="4" fillId="0" borderId="11" xfId="1" applyFont="1" applyFill="1" applyBorder="1" applyAlignment="1">
      <alignment horizontal="center" vertical="center" wrapText="1"/>
    </xf>
    <xf numFmtId="9" fontId="4" fillId="0" borderId="6" xfId="1" applyFont="1" applyFill="1" applyBorder="1" applyAlignment="1">
      <alignment horizontal="center" vertical="center" wrapText="1"/>
    </xf>
    <xf numFmtId="9" fontId="4" fillId="0" borderId="7" xfId="1" applyFont="1" applyFill="1" applyBorder="1" applyAlignment="1">
      <alignment horizontal="center" vertical="center" wrapText="1"/>
    </xf>
    <xf numFmtId="9" fontId="4" fillId="0" borderId="8" xfId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3" fillId="2" borderId="6" xfId="2" applyNumberFormat="1" applyFont="1" applyFill="1" applyBorder="1" applyAlignment="1">
      <alignment horizontal="left" vertical="center" wrapText="1"/>
    </xf>
    <xf numFmtId="0" fontId="3" fillId="2" borderId="7" xfId="2" applyNumberFormat="1" applyFont="1" applyFill="1" applyBorder="1" applyAlignment="1">
      <alignment horizontal="left" vertical="center" wrapText="1"/>
    </xf>
    <xf numFmtId="0" fontId="3" fillId="2" borderId="8" xfId="2" applyNumberFormat="1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4">
    <cellStyle name="Normal" xfId="0" builtinId="0"/>
    <cellStyle name="Normal 3" xfId="2"/>
    <cellStyle name="Normal 4" xfId="3"/>
    <cellStyle name="Porcentaje" xfId="1" builtinId="5"/>
  </cellStyles>
  <dxfs count="3">
    <dxf>
      <fill>
        <patternFill>
          <bgColor rgb="FFFF5050"/>
        </patternFill>
      </fill>
    </dxf>
    <dxf>
      <fill>
        <patternFill>
          <bgColor rgb="FFFFFF99"/>
        </patternFill>
      </fill>
    </dxf>
    <dxf>
      <fill>
        <patternFill>
          <bgColor rgb="FF99FF99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838201</xdr:colOff>
      <xdr:row>0</xdr:row>
      <xdr:rowOff>98767</xdr:rowOff>
    </xdr:from>
    <xdr:to>
      <xdr:col>0</xdr:col>
      <xdr:colOff>1447800</xdr:colOff>
      <xdr:row>2</xdr:row>
      <xdr:rowOff>268063</xdr:rowOff>
    </xdr:to>
    <xdr:pic>
      <xdr:nvPicPr>
        <xdr:cNvPr id="2" name="Picture 1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1" y="98767"/>
          <a:ext cx="609599" cy="559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4"/>
  <sheetViews>
    <sheetView tabSelected="1" zoomScaleNormal="100" workbookViewId="0">
      <selection activeCell="A7" sqref="A7"/>
    </sheetView>
  </sheetViews>
  <sheetFormatPr baseColWidth="10" defaultRowHeight="14.25" x14ac:dyDescent="0.2"/>
  <cols>
    <col min="1" max="1" width="32.875" style="1" customWidth="1"/>
    <col min="2" max="2" width="23" style="1" customWidth="1"/>
    <col min="3" max="3" width="8.25" style="1" customWidth="1"/>
    <col min="4" max="4" width="9" style="1" customWidth="1"/>
    <col min="5" max="5" width="9.25" style="1" customWidth="1"/>
    <col min="6" max="6" width="10.875" style="1" customWidth="1"/>
    <col min="7" max="7" width="12.25" style="1" customWidth="1"/>
    <col min="8" max="8" width="4" style="1" customWidth="1"/>
    <col min="9" max="9" width="4.125" style="1" customWidth="1"/>
    <col min="10" max="10" width="3.875" style="1" customWidth="1"/>
    <col min="11" max="18" width="3.625" style="1" customWidth="1"/>
    <col min="19" max="19" width="3.75" style="1" customWidth="1"/>
    <col min="20" max="20" width="13.625" style="1" customWidth="1"/>
    <col min="21" max="21" width="25.25" style="1" customWidth="1"/>
    <col min="22" max="22" width="24" style="1" customWidth="1"/>
    <col min="23" max="253" width="11" style="1"/>
    <col min="254" max="254" width="32.875" style="1" customWidth="1"/>
    <col min="255" max="255" width="23" style="1" customWidth="1"/>
    <col min="256" max="256" width="0" style="1" hidden="1" customWidth="1"/>
    <col min="257" max="257" width="8.25" style="1" customWidth="1"/>
    <col min="258" max="258" width="9" style="1" customWidth="1"/>
    <col min="259" max="259" width="9.25" style="1" customWidth="1"/>
    <col min="260" max="260" width="10.875" style="1" customWidth="1"/>
    <col min="261" max="261" width="10.375" style="1" customWidth="1"/>
    <col min="262" max="262" width="4" style="1" customWidth="1"/>
    <col min="263" max="263" width="4.125" style="1" customWidth="1"/>
    <col min="264" max="264" width="3.875" style="1" customWidth="1"/>
    <col min="265" max="272" width="3.625" style="1" customWidth="1"/>
    <col min="273" max="273" width="4.5" style="1" customWidth="1"/>
    <col min="274" max="274" width="10.875" style="1" customWidth="1"/>
    <col min="275" max="275" width="22.375" style="1" customWidth="1"/>
    <col min="276" max="276" width="14.375" style="1" customWidth="1"/>
    <col min="277" max="277" width="13.625" style="1" customWidth="1"/>
    <col min="278" max="278" width="24" style="1" customWidth="1"/>
    <col min="279" max="509" width="11" style="1"/>
    <col min="510" max="510" width="32.875" style="1" customWidth="1"/>
    <col min="511" max="511" width="23" style="1" customWidth="1"/>
    <col min="512" max="512" width="0" style="1" hidden="1" customWidth="1"/>
    <col min="513" max="513" width="8.25" style="1" customWidth="1"/>
    <col min="514" max="514" width="9" style="1" customWidth="1"/>
    <col min="515" max="515" width="9.25" style="1" customWidth="1"/>
    <col min="516" max="516" width="10.875" style="1" customWidth="1"/>
    <col min="517" max="517" width="10.375" style="1" customWidth="1"/>
    <col min="518" max="518" width="4" style="1" customWidth="1"/>
    <col min="519" max="519" width="4.125" style="1" customWidth="1"/>
    <col min="520" max="520" width="3.875" style="1" customWidth="1"/>
    <col min="521" max="528" width="3.625" style="1" customWidth="1"/>
    <col min="529" max="529" width="4.5" style="1" customWidth="1"/>
    <col min="530" max="530" width="10.875" style="1" customWidth="1"/>
    <col min="531" max="531" width="22.375" style="1" customWidth="1"/>
    <col min="532" max="532" width="14.375" style="1" customWidth="1"/>
    <col min="533" max="533" width="13.625" style="1" customWidth="1"/>
    <col min="534" max="534" width="24" style="1" customWidth="1"/>
    <col min="535" max="765" width="11" style="1"/>
    <col min="766" max="766" width="32.875" style="1" customWidth="1"/>
    <col min="767" max="767" width="23" style="1" customWidth="1"/>
    <col min="768" max="768" width="0" style="1" hidden="1" customWidth="1"/>
    <col min="769" max="769" width="8.25" style="1" customWidth="1"/>
    <col min="770" max="770" width="9" style="1" customWidth="1"/>
    <col min="771" max="771" width="9.25" style="1" customWidth="1"/>
    <col min="772" max="772" width="10.875" style="1" customWidth="1"/>
    <col min="773" max="773" width="10.375" style="1" customWidth="1"/>
    <col min="774" max="774" width="4" style="1" customWidth="1"/>
    <col min="775" max="775" width="4.125" style="1" customWidth="1"/>
    <col min="776" max="776" width="3.875" style="1" customWidth="1"/>
    <col min="777" max="784" width="3.625" style="1" customWidth="1"/>
    <col min="785" max="785" width="4.5" style="1" customWidth="1"/>
    <col min="786" max="786" width="10.875" style="1" customWidth="1"/>
    <col min="787" max="787" width="22.375" style="1" customWidth="1"/>
    <col min="788" max="788" width="14.375" style="1" customWidth="1"/>
    <col min="789" max="789" width="13.625" style="1" customWidth="1"/>
    <col min="790" max="790" width="24" style="1" customWidth="1"/>
    <col min="791" max="1021" width="11" style="1"/>
    <col min="1022" max="1022" width="32.875" style="1" customWidth="1"/>
    <col min="1023" max="1023" width="23" style="1" customWidth="1"/>
    <col min="1024" max="1024" width="0" style="1" hidden="1" customWidth="1"/>
    <col min="1025" max="1025" width="8.25" style="1" customWidth="1"/>
    <col min="1026" max="1026" width="9" style="1" customWidth="1"/>
    <col min="1027" max="1027" width="9.25" style="1" customWidth="1"/>
    <col min="1028" max="1028" width="10.875" style="1" customWidth="1"/>
    <col min="1029" max="1029" width="10.375" style="1" customWidth="1"/>
    <col min="1030" max="1030" width="4" style="1" customWidth="1"/>
    <col min="1031" max="1031" width="4.125" style="1" customWidth="1"/>
    <col min="1032" max="1032" width="3.875" style="1" customWidth="1"/>
    <col min="1033" max="1040" width="3.625" style="1" customWidth="1"/>
    <col min="1041" max="1041" width="4.5" style="1" customWidth="1"/>
    <col min="1042" max="1042" width="10.875" style="1" customWidth="1"/>
    <col min="1043" max="1043" width="22.375" style="1" customWidth="1"/>
    <col min="1044" max="1044" width="14.375" style="1" customWidth="1"/>
    <col min="1045" max="1045" width="13.625" style="1" customWidth="1"/>
    <col min="1046" max="1046" width="24" style="1" customWidth="1"/>
    <col min="1047" max="1277" width="11" style="1"/>
    <col min="1278" max="1278" width="32.875" style="1" customWidth="1"/>
    <col min="1279" max="1279" width="23" style="1" customWidth="1"/>
    <col min="1280" max="1280" width="0" style="1" hidden="1" customWidth="1"/>
    <col min="1281" max="1281" width="8.25" style="1" customWidth="1"/>
    <col min="1282" max="1282" width="9" style="1" customWidth="1"/>
    <col min="1283" max="1283" width="9.25" style="1" customWidth="1"/>
    <col min="1284" max="1284" width="10.875" style="1" customWidth="1"/>
    <col min="1285" max="1285" width="10.375" style="1" customWidth="1"/>
    <col min="1286" max="1286" width="4" style="1" customWidth="1"/>
    <col min="1287" max="1287" width="4.125" style="1" customWidth="1"/>
    <col min="1288" max="1288" width="3.875" style="1" customWidth="1"/>
    <col min="1289" max="1296" width="3.625" style="1" customWidth="1"/>
    <col min="1297" max="1297" width="4.5" style="1" customWidth="1"/>
    <col min="1298" max="1298" width="10.875" style="1" customWidth="1"/>
    <col min="1299" max="1299" width="22.375" style="1" customWidth="1"/>
    <col min="1300" max="1300" width="14.375" style="1" customWidth="1"/>
    <col min="1301" max="1301" width="13.625" style="1" customWidth="1"/>
    <col min="1302" max="1302" width="24" style="1" customWidth="1"/>
    <col min="1303" max="1533" width="11" style="1"/>
    <col min="1534" max="1534" width="32.875" style="1" customWidth="1"/>
    <col min="1535" max="1535" width="23" style="1" customWidth="1"/>
    <col min="1536" max="1536" width="0" style="1" hidden="1" customWidth="1"/>
    <col min="1537" max="1537" width="8.25" style="1" customWidth="1"/>
    <col min="1538" max="1538" width="9" style="1" customWidth="1"/>
    <col min="1539" max="1539" width="9.25" style="1" customWidth="1"/>
    <col min="1540" max="1540" width="10.875" style="1" customWidth="1"/>
    <col min="1541" max="1541" width="10.375" style="1" customWidth="1"/>
    <col min="1542" max="1542" width="4" style="1" customWidth="1"/>
    <col min="1543" max="1543" width="4.125" style="1" customWidth="1"/>
    <col min="1544" max="1544" width="3.875" style="1" customWidth="1"/>
    <col min="1545" max="1552" width="3.625" style="1" customWidth="1"/>
    <col min="1553" max="1553" width="4.5" style="1" customWidth="1"/>
    <col min="1554" max="1554" width="10.875" style="1" customWidth="1"/>
    <col min="1555" max="1555" width="22.375" style="1" customWidth="1"/>
    <col min="1556" max="1556" width="14.375" style="1" customWidth="1"/>
    <col min="1557" max="1557" width="13.625" style="1" customWidth="1"/>
    <col min="1558" max="1558" width="24" style="1" customWidth="1"/>
    <col min="1559" max="1789" width="11" style="1"/>
    <col min="1790" max="1790" width="32.875" style="1" customWidth="1"/>
    <col min="1791" max="1791" width="23" style="1" customWidth="1"/>
    <col min="1792" max="1792" width="0" style="1" hidden="1" customWidth="1"/>
    <col min="1793" max="1793" width="8.25" style="1" customWidth="1"/>
    <col min="1794" max="1794" width="9" style="1" customWidth="1"/>
    <col min="1795" max="1795" width="9.25" style="1" customWidth="1"/>
    <col min="1796" max="1796" width="10.875" style="1" customWidth="1"/>
    <col min="1797" max="1797" width="10.375" style="1" customWidth="1"/>
    <col min="1798" max="1798" width="4" style="1" customWidth="1"/>
    <col min="1799" max="1799" width="4.125" style="1" customWidth="1"/>
    <col min="1800" max="1800" width="3.875" style="1" customWidth="1"/>
    <col min="1801" max="1808" width="3.625" style="1" customWidth="1"/>
    <col min="1809" max="1809" width="4.5" style="1" customWidth="1"/>
    <col min="1810" max="1810" width="10.875" style="1" customWidth="1"/>
    <col min="1811" max="1811" width="22.375" style="1" customWidth="1"/>
    <col min="1812" max="1812" width="14.375" style="1" customWidth="1"/>
    <col min="1813" max="1813" width="13.625" style="1" customWidth="1"/>
    <col min="1814" max="1814" width="24" style="1" customWidth="1"/>
    <col min="1815" max="2045" width="11" style="1"/>
    <col min="2046" max="2046" width="32.875" style="1" customWidth="1"/>
    <col min="2047" max="2047" width="23" style="1" customWidth="1"/>
    <col min="2048" max="2048" width="0" style="1" hidden="1" customWidth="1"/>
    <col min="2049" max="2049" width="8.25" style="1" customWidth="1"/>
    <col min="2050" max="2050" width="9" style="1" customWidth="1"/>
    <col min="2051" max="2051" width="9.25" style="1" customWidth="1"/>
    <col min="2052" max="2052" width="10.875" style="1" customWidth="1"/>
    <col min="2053" max="2053" width="10.375" style="1" customWidth="1"/>
    <col min="2054" max="2054" width="4" style="1" customWidth="1"/>
    <col min="2055" max="2055" width="4.125" style="1" customWidth="1"/>
    <col min="2056" max="2056" width="3.875" style="1" customWidth="1"/>
    <col min="2057" max="2064" width="3.625" style="1" customWidth="1"/>
    <col min="2065" max="2065" width="4.5" style="1" customWidth="1"/>
    <col min="2066" max="2066" width="10.875" style="1" customWidth="1"/>
    <col min="2067" max="2067" width="22.375" style="1" customWidth="1"/>
    <col min="2068" max="2068" width="14.375" style="1" customWidth="1"/>
    <col min="2069" max="2069" width="13.625" style="1" customWidth="1"/>
    <col min="2070" max="2070" width="24" style="1" customWidth="1"/>
    <col min="2071" max="2301" width="11" style="1"/>
    <col min="2302" max="2302" width="32.875" style="1" customWidth="1"/>
    <col min="2303" max="2303" width="23" style="1" customWidth="1"/>
    <col min="2304" max="2304" width="0" style="1" hidden="1" customWidth="1"/>
    <col min="2305" max="2305" width="8.25" style="1" customWidth="1"/>
    <col min="2306" max="2306" width="9" style="1" customWidth="1"/>
    <col min="2307" max="2307" width="9.25" style="1" customWidth="1"/>
    <col min="2308" max="2308" width="10.875" style="1" customWidth="1"/>
    <col min="2309" max="2309" width="10.375" style="1" customWidth="1"/>
    <col min="2310" max="2310" width="4" style="1" customWidth="1"/>
    <col min="2311" max="2311" width="4.125" style="1" customWidth="1"/>
    <col min="2312" max="2312" width="3.875" style="1" customWidth="1"/>
    <col min="2313" max="2320" width="3.625" style="1" customWidth="1"/>
    <col min="2321" max="2321" width="4.5" style="1" customWidth="1"/>
    <col min="2322" max="2322" width="10.875" style="1" customWidth="1"/>
    <col min="2323" max="2323" width="22.375" style="1" customWidth="1"/>
    <col min="2324" max="2324" width="14.375" style="1" customWidth="1"/>
    <col min="2325" max="2325" width="13.625" style="1" customWidth="1"/>
    <col min="2326" max="2326" width="24" style="1" customWidth="1"/>
    <col min="2327" max="2557" width="11" style="1"/>
    <col min="2558" max="2558" width="32.875" style="1" customWidth="1"/>
    <col min="2559" max="2559" width="23" style="1" customWidth="1"/>
    <col min="2560" max="2560" width="0" style="1" hidden="1" customWidth="1"/>
    <col min="2561" max="2561" width="8.25" style="1" customWidth="1"/>
    <col min="2562" max="2562" width="9" style="1" customWidth="1"/>
    <col min="2563" max="2563" width="9.25" style="1" customWidth="1"/>
    <col min="2564" max="2564" width="10.875" style="1" customWidth="1"/>
    <col min="2565" max="2565" width="10.375" style="1" customWidth="1"/>
    <col min="2566" max="2566" width="4" style="1" customWidth="1"/>
    <col min="2567" max="2567" width="4.125" style="1" customWidth="1"/>
    <col min="2568" max="2568" width="3.875" style="1" customWidth="1"/>
    <col min="2569" max="2576" width="3.625" style="1" customWidth="1"/>
    <col min="2577" max="2577" width="4.5" style="1" customWidth="1"/>
    <col min="2578" max="2578" width="10.875" style="1" customWidth="1"/>
    <col min="2579" max="2579" width="22.375" style="1" customWidth="1"/>
    <col min="2580" max="2580" width="14.375" style="1" customWidth="1"/>
    <col min="2581" max="2581" width="13.625" style="1" customWidth="1"/>
    <col min="2582" max="2582" width="24" style="1" customWidth="1"/>
    <col min="2583" max="2813" width="11" style="1"/>
    <col min="2814" max="2814" width="32.875" style="1" customWidth="1"/>
    <col min="2815" max="2815" width="23" style="1" customWidth="1"/>
    <col min="2816" max="2816" width="0" style="1" hidden="1" customWidth="1"/>
    <col min="2817" max="2817" width="8.25" style="1" customWidth="1"/>
    <col min="2818" max="2818" width="9" style="1" customWidth="1"/>
    <col min="2819" max="2819" width="9.25" style="1" customWidth="1"/>
    <col min="2820" max="2820" width="10.875" style="1" customWidth="1"/>
    <col min="2821" max="2821" width="10.375" style="1" customWidth="1"/>
    <col min="2822" max="2822" width="4" style="1" customWidth="1"/>
    <col min="2823" max="2823" width="4.125" style="1" customWidth="1"/>
    <col min="2824" max="2824" width="3.875" style="1" customWidth="1"/>
    <col min="2825" max="2832" width="3.625" style="1" customWidth="1"/>
    <col min="2833" max="2833" width="4.5" style="1" customWidth="1"/>
    <col min="2834" max="2834" width="10.875" style="1" customWidth="1"/>
    <col min="2835" max="2835" width="22.375" style="1" customWidth="1"/>
    <col min="2836" max="2836" width="14.375" style="1" customWidth="1"/>
    <col min="2837" max="2837" width="13.625" style="1" customWidth="1"/>
    <col min="2838" max="2838" width="24" style="1" customWidth="1"/>
    <col min="2839" max="3069" width="11" style="1"/>
    <col min="3070" max="3070" width="32.875" style="1" customWidth="1"/>
    <col min="3071" max="3071" width="23" style="1" customWidth="1"/>
    <col min="3072" max="3072" width="0" style="1" hidden="1" customWidth="1"/>
    <col min="3073" max="3073" width="8.25" style="1" customWidth="1"/>
    <col min="3074" max="3074" width="9" style="1" customWidth="1"/>
    <col min="3075" max="3075" width="9.25" style="1" customWidth="1"/>
    <col min="3076" max="3076" width="10.875" style="1" customWidth="1"/>
    <col min="3077" max="3077" width="10.375" style="1" customWidth="1"/>
    <col min="3078" max="3078" width="4" style="1" customWidth="1"/>
    <col min="3079" max="3079" width="4.125" style="1" customWidth="1"/>
    <col min="3080" max="3080" width="3.875" style="1" customWidth="1"/>
    <col min="3081" max="3088" width="3.625" style="1" customWidth="1"/>
    <col min="3089" max="3089" width="4.5" style="1" customWidth="1"/>
    <col min="3090" max="3090" width="10.875" style="1" customWidth="1"/>
    <col min="3091" max="3091" width="22.375" style="1" customWidth="1"/>
    <col min="3092" max="3092" width="14.375" style="1" customWidth="1"/>
    <col min="3093" max="3093" width="13.625" style="1" customWidth="1"/>
    <col min="3094" max="3094" width="24" style="1" customWidth="1"/>
    <col min="3095" max="3325" width="11" style="1"/>
    <col min="3326" max="3326" width="32.875" style="1" customWidth="1"/>
    <col min="3327" max="3327" width="23" style="1" customWidth="1"/>
    <col min="3328" max="3328" width="0" style="1" hidden="1" customWidth="1"/>
    <col min="3329" max="3329" width="8.25" style="1" customWidth="1"/>
    <col min="3330" max="3330" width="9" style="1" customWidth="1"/>
    <col min="3331" max="3331" width="9.25" style="1" customWidth="1"/>
    <col min="3332" max="3332" width="10.875" style="1" customWidth="1"/>
    <col min="3333" max="3333" width="10.375" style="1" customWidth="1"/>
    <col min="3334" max="3334" width="4" style="1" customWidth="1"/>
    <col min="3335" max="3335" width="4.125" style="1" customWidth="1"/>
    <col min="3336" max="3336" width="3.875" style="1" customWidth="1"/>
    <col min="3337" max="3344" width="3.625" style="1" customWidth="1"/>
    <col min="3345" max="3345" width="4.5" style="1" customWidth="1"/>
    <col min="3346" max="3346" width="10.875" style="1" customWidth="1"/>
    <col min="3347" max="3347" width="22.375" style="1" customWidth="1"/>
    <col min="3348" max="3348" width="14.375" style="1" customWidth="1"/>
    <col min="3349" max="3349" width="13.625" style="1" customWidth="1"/>
    <col min="3350" max="3350" width="24" style="1" customWidth="1"/>
    <col min="3351" max="3581" width="11" style="1"/>
    <col min="3582" max="3582" width="32.875" style="1" customWidth="1"/>
    <col min="3583" max="3583" width="23" style="1" customWidth="1"/>
    <col min="3584" max="3584" width="0" style="1" hidden="1" customWidth="1"/>
    <col min="3585" max="3585" width="8.25" style="1" customWidth="1"/>
    <col min="3586" max="3586" width="9" style="1" customWidth="1"/>
    <col min="3587" max="3587" width="9.25" style="1" customWidth="1"/>
    <col min="3588" max="3588" width="10.875" style="1" customWidth="1"/>
    <col min="3589" max="3589" width="10.375" style="1" customWidth="1"/>
    <col min="3590" max="3590" width="4" style="1" customWidth="1"/>
    <col min="3591" max="3591" width="4.125" style="1" customWidth="1"/>
    <col min="3592" max="3592" width="3.875" style="1" customWidth="1"/>
    <col min="3593" max="3600" width="3.625" style="1" customWidth="1"/>
    <col min="3601" max="3601" width="4.5" style="1" customWidth="1"/>
    <col min="3602" max="3602" width="10.875" style="1" customWidth="1"/>
    <col min="3603" max="3603" width="22.375" style="1" customWidth="1"/>
    <col min="3604" max="3604" width="14.375" style="1" customWidth="1"/>
    <col min="3605" max="3605" width="13.625" style="1" customWidth="1"/>
    <col min="3606" max="3606" width="24" style="1" customWidth="1"/>
    <col min="3607" max="3837" width="11" style="1"/>
    <col min="3838" max="3838" width="32.875" style="1" customWidth="1"/>
    <col min="3839" max="3839" width="23" style="1" customWidth="1"/>
    <col min="3840" max="3840" width="0" style="1" hidden="1" customWidth="1"/>
    <col min="3841" max="3841" width="8.25" style="1" customWidth="1"/>
    <col min="3842" max="3842" width="9" style="1" customWidth="1"/>
    <col min="3843" max="3843" width="9.25" style="1" customWidth="1"/>
    <col min="3844" max="3844" width="10.875" style="1" customWidth="1"/>
    <col min="3845" max="3845" width="10.375" style="1" customWidth="1"/>
    <col min="3846" max="3846" width="4" style="1" customWidth="1"/>
    <col min="3847" max="3847" width="4.125" style="1" customWidth="1"/>
    <col min="3848" max="3848" width="3.875" style="1" customWidth="1"/>
    <col min="3849" max="3856" width="3.625" style="1" customWidth="1"/>
    <col min="3857" max="3857" width="4.5" style="1" customWidth="1"/>
    <col min="3858" max="3858" width="10.875" style="1" customWidth="1"/>
    <col min="3859" max="3859" width="22.375" style="1" customWidth="1"/>
    <col min="3860" max="3860" width="14.375" style="1" customWidth="1"/>
    <col min="3861" max="3861" width="13.625" style="1" customWidth="1"/>
    <col min="3862" max="3862" width="24" style="1" customWidth="1"/>
    <col min="3863" max="4093" width="11" style="1"/>
    <col min="4094" max="4094" width="32.875" style="1" customWidth="1"/>
    <col min="4095" max="4095" width="23" style="1" customWidth="1"/>
    <col min="4096" max="4096" width="0" style="1" hidden="1" customWidth="1"/>
    <col min="4097" max="4097" width="8.25" style="1" customWidth="1"/>
    <col min="4098" max="4098" width="9" style="1" customWidth="1"/>
    <col min="4099" max="4099" width="9.25" style="1" customWidth="1"/>
    <col min="4100" max="4100" width="10.875" style="1" customWidth="1"/>
    <col min="4101" max="4101" width="10.375" style="1" customWidth="1"/>
    <col min="4102" max="4102" width="4" style="1" customWidth="1"/>
    <col min="4103" max="4103" width="4.125" style="1" customWidth="1"/>
    <col min="4104" max="4104" width="3.875" style="1" customWidth="1"/>
    <col min="4105" max="4112" width="3.625" style="1" customWidth="1"/>
    <col min="4113" max="4113" width="4.5" style="1" customWidth="1"/>
    <col min="4114" max="4114" width="10.875" style="1" customWidth="1"/>
    <col min="4115" max="4115" width="22.375" style="1" customWidth="1"/>
    <col min="4116" max="4116" width="14.375" style="1" customWidth="1"/>
    <col min="4117" max="4117" width="13.625" style="1" customWidth="1"/>
    <col min="4118" max="4118" width="24" style="1" customWidth="1"/>
    <col min="4119" max="4349" width="11" style="1"/>
    <col min="4350" max="4350" width="32.875" style="1" customWidth="1"/>
    <col min="4351" max="4351" width="23" style="1" customWidth="1"/>
    <col min="4352" max="4352" width="0" style="1" hidden="1" customWidth="1"/>
    <col min="4353" max="4353" width="8.25" style="1" customWidth="1"/>
    <col min="4354" max="4354" width="9" style="1" customWidth="1"/>
    <col min="4355" max="4355" width="9.25" style="1" customWidth="1"/>
    <col min="4356" max="4356" width="10.875" style="1" customWidth="1"/>
    <col min="4357" max="4357" width="10.375" style="1" customWidth="1"/>
    <col min="4358" max="4358" width="4" style="1" customWidth="1"/>
    <col min="4359" max="4359" width="4.125" style="1" customWidth="1"/>
    <col min="4360" max="4360" width="3.875" style="1" customWidth="1"/>
    <col min="4361" max="4368" width="3.625" style="1" customWidth="1"/>
    <col min="4369" max="4369" width="4.5" style="1" customWidth="1"/>
    <col min="4370" max="4370" width="10.875" style="1" customWidth="1"/>
    <col min="4371" max="4371" width="22.375" style="1" customWidth="1"/>
    <col min="4372" max="4372" width="14.375" style="1" customWidth="1"/>
    <col min="4373" max="4373" width="13.625" style="1" customWidth="1"/>
    <col min="4374" max="4374" width="24" style="1" customWidth="1"/>
    <col min="4375" max="4605" width="11" style="1"/>
    <col min="4606" max="4606" width="32.875" style="1" customWidth="1"/>
    <col min="4607" max="4607" width="23" style="1" customWidth="1"/>
    <col min="4608" max="4608" width="0" style="1" hidden="1" customWidth="1"/>
    <col min="4609" max="4609" width="8.25" style="1" customWidth="1"/>
    <col min="4610" max="4610" width="9" style="1" customWidth="1"/>
    <col min="4611" max="4611" width="9.25" style="1" customWidth="1"/>
    <col min="4612" max="4612" width="10.875" style="1" customWidth="1"/>
    <col min="4613" max="4613" width="10.375" style="1" customWidth="1"/>
    <col min="4614" max="4614" width="4" style="1" customWidth="1"/>
    <col min="4615" max="4615" width="4.125" style="1" customWidth="1"/>
    <col min="4616" max="4616" width="3.875" style="1" customWidth="1"/>
    <col min="4617" max="4624" width="3.625" style="1" customWidth="1"/>
    <col min="4625" max="4625" width="4.5" style="1" customWidth="1"/>
    <col min="4626" max="4626" width="10.875" style="1" customWidth="1"/>
    <col min="4627" max="4627" width="22.375" style="1" customWidth="1"/>
    <col min="4628" max="4628" width="14.375" style="1" customWidth="1"/>
    <col min="4629" max="4629" width="13.625" style="1" customWidth="1"/>
    <col min="4630" max="4630" width="24" style="1" customWidth="1"/>
    <col min="4631" max="4861" width="11" style="1"/>
    <col min="4862" max="4862" width="32.875" style="1" customWidth="1"/>
    <col min="4863" max="4863" width="23" style="1" customWidth="1"/>
    <col min="4864" max="4864" width="0" style="1" hidden="1" customWidth="1"/>
    <col min="4865" max="4865" width="8.25" style="1" customWidth="1"/>
    <col min="4866" max="4866" width="9" style="1" customWidth="1"/>
    <col min="4867" max="4867" width="9.25" style="1" customWidth="1"/>
    <col min="4868" max="4868" width="10.875" style="1" customWidth="1"/>
    <col min="4869" max="4869" width="10.375" style="1" customWidth="1"/>
    <col min="4870" max="4870" width="4" style="1" customWidth="1"/>
    <col min="4871" max="4871" width="4.125" style="1" customWidth="1"/>
    <col min="4872" max="4872" width="3.875" style="1" customWidth="1"/>
    <col min="4873" max="4880" width="3.625" style="1" customWidth="1"/>
    <col min="4881" max="4881" width="4.5" style="1" customWidth="1"/>
    <col min="4882" max="4882" width="10.875" style="1" customWidth="1"/>
    <col min="4883" max="4883" width="22.375" style="1" customWidth="1"/>
    <col min="4884" max="4884" width="14.375" style="1" customWidth="1"/>
    <col min="4885" max="4885" width="13.625" style="1" customWidth="1"/>
    <col min="4886" max="4886" width="24" style="1" customWidth="1"/>
    <col min="4887" max="5283" width="11" style="1"/>
    <col min="5284" max="5284" width="32.875" style="1" customWidth="1"/>
    <col min="5285" max="5285" width="23" style="1" customWidth="1"/>
    <col min="5286" max="5286" width="0" style="1" hidden="1" customWidth="1"/>
    <col min="5287" max="5287" width="8.25" style="1" customWidth="1"/>
    <col min="5288" max="5288" width="9" style="1" customWidth="1"/>
    <col min="5289" max="5289" width="9.25" style="1" customWidth="1"/>
    <col min="5290" max="5290" width="10.875" style="1" customWidth="1"/>
    <col min="5291" max="5291" width="10.375" style="1" customWidth="1"/>
    <col min="5292" max="5292" width="4" style="1" customWidth="1"/>
    <col min="5293" max="5293" width="4.125" style="1" customWidth="1"/>
    <col min="5294" max="5294" width="3.875" style="1" customWidth="1"/>
    <col min="5295" max="5302" width="3.625" style="1" customWidth="1"/>
    <col min="5303" max="5303" width="4.5" style="1" customWidth="1"/>
    <col min="5304" max="5304" width="10.875" style="1" customWidth="1"/>
    <col min="5305" max="5305" width="22.375" style="1" customWidth="1"/>
    <col min="5306" max="5306" width="14.375" style="1" customWidth="1"/>
    <col min="5307" max="5307" width="13.625" style="1" customWidth="1"/>
    <col min="5308" max="5308" width="24" style="1" customWidth="1"/>
    <col min="5309" max="5539" width="11" style="1"/>
    <col min="5540" max="5540" width="32.875" style="1" customWidth="1"/>
    <col min="5541" max="5541" width="23" style="1" customWidth="1"/>
    <col min="5542" max="5542" width="0" style="1" hidden="1" customWidth="1"/>
    <col min="5543" max="5543" width="8.25" style="1" customWidth="1"/>
    <col min="5544" max="5544" width="9" style="1" customWidth="1"/>
    <col min="5545" max="5545" width="9.25" style="1" customWidth="1"/>
    <col min="5546" max="5546" width="10.875" style="1" customWidth="1"/>
    <col min="5547" max="5547" width="10.375" style="1" customWidth="1"/>
    <col min="5548" max="5548" width="4" style="1" customWidth="1"/>
    <col min="5549" max="5549" width="4.125" style="1" customWidth="1"/>
    <col min="5550" max="5550" width="3.875" style="1" customWidth="1"/>
    <col min="5551" max="5558" width="3.625" style="1" customWidth="1"/>
    <col min="5559" max="5559" width="4.5" style="1" customWidth="1"/>
    <col min="5560" max="5560" width="10.875" style="1" customWidth="1"/>
    <col min="5561" max="5561" width="22.375" style="1" customWidth="1"/>
    <col min="5562" max="5562" width="14.375" style="1" customWidth="1"/>
    <col min="5563" max="5563" width="13.625" style="1" customWidth="1"/>
    <col min="5564" max="5564" width="24" style="1" customWidth="1"/>
    <col min="5565" max="5795" width="11" style="1"/>
    <col min="5796" max="5796" width="32.875" style="1" customWidth="1"/>
    <col min="5797" max="5797" width="23" style="1" customWidth="1"/>
    <col min="5798" max="5798" width="0" style="1" hidden="1" customWidth="1"/>
    <col min="5799" max="5799" width="8.25" style="1" customWidth="1"/>
    <col min="5800" max="5800" width="9" style="1" customWidth="1"/>
    <col min="5801" max="5801" width="9.25" style="1" customWidth="1"/>
    <col min="5802" max="5802" width="10.875" style="1" customWidth="1"/>
    <col min="5803" max="5803" width="10.375" style="1" customWidth="1"/>
    <col min="5804" max="5804" width="4" style="1" customWidth="1"/>
    <col min="5805" max="5805" width="4.125" style="1" customWidth="1"/>
    <col min="5806" max="5806" width="3.875" style="1" customWidth="1"/>
    <col min="5807" max="5814" width="3.625" style="1" customWidth="1"/>
    <col min="5815" max="5815" width="4.5" style="1" customWidth="1"/>
    <col min="5816" max="5816" width="10.875" style="1" customWidth="1"/>
    <col min="5817" max="5817" width="22.375" style="1" customWidth="1"/>
    <col min="5818" max="5818" width="14.375" style="1" customWidth="1"/>
    <col min="5819" max="5819" width="13.625" style="1" customWidth="1"/>
    <col min="5820" max="5820" width="24" style="1" customWidth="1"/>
    <col min="5821" max="6051" width="11" style="1"/>
    <col min="6052" max="6052" width="32.875" style="1" customWidth="1"/>
    <col min="6053" max="6053" width="23" style="1" customWidth="1"/>
    <col min="6054" max="6054" width="0" style="1" hidden="1" customWidth="1"/>
    <col min="6055" max="6055" width="8.25" style="1" customWidth="1"/>
    <col min="6056" max="6056" width="9" style="1" customWidth="1"/>
    <col min="6057" max="6057" width="9.25" style="1" customWidth="1"/>
    <col min="6058" max="6058" width="10.875" style="1" customWidth="1"/>
    <col min="6059" max="6059" width="10.375" style="1" customWidth="1"/>
    <col min="6060" max="6060" width="4" style="1" customWidth="1"/>
    <col min="6061" max="6061" width="4.125" style="1" customWidth="1"/>
    <col min="6062" max="6062" width="3.875" style="1" customWidth="1"/>
    <col min="6063" max="6070" width="3.625" style="1" customWidth="1"/>
    <col min="6071" max="6071" width="4.5" style="1" customWidth="1"/>
    <col min="6072" max="6072" width="10.875" style="1" customWidth="1"/>
    <col min="6073" max="6073" width="22.375" style="1" customWidth="1"/>
    <col min="6074" max="6074" width="14.375" style="1" customWidth="1"/>
    <col min="6075" max="6075" width="13.625" style="1" customWidth="1"/>
    <col min="6076" max="6076" width="24" style="1" customWidth="1"/>
    <col min="6077" max="6307" width="11" style="1"/>
    <col min="6308" max="6308" width="32.875" style="1" customWidth="1"/>
    <col min="6309" max="6309" width="23" style="1" customWidth="1"/>
    <col min="6310" max="6310" width="0" style="1" hidden="1" customWidth="1"/>
    <col min="6311" max="6311" width="8.25" style="1" customWidth="1"/>
    <col min="6312" max="6312" width="9" style="1" customWidth="1"/>
    <col min="6313" max="6313" width="9.25" style="1" customWidth="1"/>
    <col min="6314" max="6314" width="10.875" style="1" customWidth="1"/>
    <col min="6315" max="6315" width="10.375" style="1" customWidth="1"/>
    <col min="6316" max="6316" width="4" style="1" customWidth="1"/>
    <col min="6317" max="6317" width="4.125" style="1" customWidth="1"/>
    <col min="6318" max="6318" width="3.875" style="1" customWidth="1"/>
    <col min="6319" max="6326" width="3.625" style="1" customWidth="1"/>
    <col min="6327" max="6327" width="4.5" style="1" customWidth="1"/>
    <col min="6328" max="6328" width="10.875" style="1" customWidth="1"/>
    <col min="6329" max="6329" width="22.375" style="1" customWidth="1"/>
    <col min="6330" max="6330" width="14.375" style="1" customWidth="1"/>
    <col min="6331" max="6331" width="13.625" style="1" customWidth="1"/>
    <col min="6332" max="6332" width="24" style="1" customWidth="1"/>
    <col min="6333" max="6563" width="11" style="1"/>
    <col min="6564" max="6564" width="32.875" style="1" customWidth="1"/>
    <col min="6565" max="6565" width="23" style="1" customWidth="1"/>
    <col min="6566" max="6566" width="0" style="1" hidden="1" customWidth="1"/>
    <col min="6567" max="6567" width="8.25" style="1" customWidth="1"/>
    <col min="6568" max="6568" width="9" style="1" customWidth="1"/>
    <col min="6569" max="6569" width="9.25" style="1" customWidth="1"/>
    <col min="6570" max="6570" width="10.875" style="1" customWidth="1"/>
    <col min="6571" max="6571" width="10.375" style="1" customWidth="1"/>
    <col min="6572" max="6572" width="4" style="1" customWidth="1"/>
    <col min="6573" max="6573" width="4.125" style="1" customWidth="1"/>
    <col min="6574" max="6574" width="3.875" style="1" customWidth="1"/>
    <col min="6575" max="6582" width="3.625" style="1" customWidth="1"/>
    <col min="6583" max="6583" width="4.5" style="1" customWidth="1"/>
    <col min="6584" max="6584" width="10.875" style="1" customWidth="1"/>
    <col min="6585" max="6585" width="22.375" style="1" customWidth="1"/>
    <col min="6586" max="6586" width="14.375" style="1" customWidth="1"/>
    <col min="6587" max="6587" width="13.625" style="1" customWidth="1"/>
    <col min="6588" max="6588" width="24" style="1" customWidth="1"/>
    <col min="6589" max="6819" width="11" style="1"/>
    <col min="6820" max="6820" width="32.875" style="1" customWidth="1"/>
    <col min="6821" max="6821" width="23" style="1" customWidth="1"/>
    <col min="6822" max="6822" width="0" style="1" hidden="1" customWidth="1"/>
    <col min="6823" max="6823" width="8.25" style="1" customWidth="1"/>
    <col min="6824" max="6824" width="9" style="1" customWidth="1"/>
    <col min="6825" max="6825" width="9.25" style="1" customWidth="1"/>
    <col min="6826" max="6826" width="10.875" style="1" customWidth="1"/>
    <col min="6827" max="6827" width="10.375" style="1" customWidth="1"/>
    <col min="6828" max="6828" width="4" style="1" customWidth="1"/>
    <col min="6829" max="6829" width="4.125" style="1" customWidth="1"/>
    <col min="6830" max="6830" width="3.875" style="1" customWidth="1"/>
    <col min="6831" max="6838" width="3.625" style="1" customWidth="1"/>
    <col min="6839" max="6839" width="4.5" style="1" customWidth="1"/>
    <col min="6840" max="6840" width="10.875" style="1" customWidth="1"/>
    <col min="6841" max="6841" width="22.375" style="1" customWidth="1"/>
    <col min="6842" max="6842" width="14.375" style="1" customWidth="1"/>
    <col min="6843" max="6843" width="13.625" style="1" customWidth="1"/>
    <col min="6844" max="6844" width="24" style="1" customWidth="1"/>
    <col min="6845" max="7075" width="11" style="1"/>
    <col min="7076" max="7076" width="32.875" style="1" customWidth="1"/>
    <col min="7077" max="7077" width="23" style="1" customWidth="1"/>
    <col min="7078" max="7078" width="0" style="1" hidden="1" customWidth="1"/>
    <col min="7079" max="7079" width="8.25" style="1" customWidth="1"/>
    <col min="7080" max="7080" width="9" style="1" customWidth="1"/>
    <col min="7081" max="7081" width="9.25" style="1" customWidth="1"/>
    <col min="7082" max="7082" width="10.875" style="1" customWidth="1"/>
    <col min="7083" max="7083" width="10.375" style="1" customWidth="1"/>
    <col min="7084" max="7084" width="4" style="1" customWidth="1"/>
    <col min="7085" max="7085" width="4.125" style="1" customWidth="1"/>
    <col min="7086" max="7086" width="3.875" style="1" customWidth="1"/>
    <col min="7087" max="7094" width="3.625" style="1" customWidth="1"/>
    <col min="7095" max="7095" width="4.5" style="1" customWidth="1"/>
    <col min="7096" max="7096" width="10.875" style="1" customWidth="1"/>
    <col min="7097" max="7097" width="22.375" style="1" customWidth="1"/>
    <col min="7098" max="7098" width="14.375" style="1" customWidth="1"/>
    <col min="7099" max="7099" width="13.625" style="1" customWidth="1"/>
    <col min="7100" max="7100" width="24" style="1" customWidth="1"/>
    <col min="7101" max="7331" width="11" style="1"/>
    <col min="7332" max="7332" width="32.875" style="1" customWidth="1"/>
    <col min="7333" max="7333" width="23" style="1" customWidth="1"/>
    <col min="7334" max="7334" width="0" style="1" hidden="1" customWidth="1"/>
    <col min="7335" max="7335" width="8.25" style="1" customWidth="1"/>
    <col min="7336" max="7336" width="9" style="1" customWidth="1"/>
    <col min="7337" max="7337" width="9.25" style="1" customWidth="1"/>
    <col min="7338" max="7338" width="10.875" style="1" customWidth="1"/>
    <col min="7339" max="7339" width="10.375" style="1" customWidth="1"/>
    <col min="7340" max="7340" width="4" style="1" customWidth="1"/>
    <col min="7341" max="7341" width="4.125" style="1" customWidth="1"/>
    <col min="7342" max="7342" width="3.875" style="1" customWidth="1"/>
    <col min="7343" max="7350" width="3.625" style="1" customWidth="1"/>
    <col min="7351" max="7351" width="4.5" style="1" customWidth="1"/>
    <col min="7352" max="7352" width="10.875" style="1" customWidth="1"/>
    <col min="7353" max="7353" width="22.375" style="1" customWidth="1"/>
    <col min="7354" max="7354" width="14.375" style="1" customWidth="1"/>
    <col min="7355" max="7355" width="13.625" style="1" customWidth="1"/>
    <col min="7356" max="7356" width="24" style="1" customWidth="1"/>
    <col min="7357" max="7587" width="11" style="1"/>
    <col min="7588" max="7588" width="32.875" style="1" customWidth="1"/>
    <col min="7589" max="7589" width="23" style="1" customWidth="1"/>
    <col min="7590" max="7590" width="0" style="1" hidden="1" customWidth="1"/>
    <col min="7591" max="7591" width="8.25" style="1" customWidth="1"/>
    <col min="7592" max="7592" width="9" style="1" customWidth="1"/>
    <col min="7593" max="7593" width="9.25" style="1" customWidth="1"/>
    <col min="7594" max="7594" width="10.875" style="1" customWidth="1"/>
    <col min="7595" max="7595" width="10.375" style="1" customWidth="1"/>
    <col min="7596" max="7596" width="4" style="1" customWidth="1"/>
    <col min="7597" max="7597" width="4.125" style="1" customWidth="1"/>
    <col min="7598" max="7598" width="3.875" style="1" customWidth="1"/>
    <col min="7599" max="7606" width="3.625" style="1" customWidth="1"/>
    <col min="7607" max="7607" width="4.5" style="1" customWidth="1"/>
    <col min="7608" max="7608" width="10.875" style="1" customWidth="1"/>
    <col min="7609" max="7609" width="22.375" style="1" customWidth="1"/>
    <col min="7610" max="7610" width="14.375" style="1" customWidth="1"/>
    <col min="7611" max="7611" width="13.625" style="1" customWidth="1"/>
    <col min="7612" max="7612" width="24" style="1" customWidth="1"/>
    <col min="7613" max="7843" width="11" style="1"/>
    <col min="7844" max="7844" width="32.875" style="1" customWidth="1"/>
    <col min="7845" max="7845" width="23" style="1" customWidth="1"/>
    <col min="7846" max="7846" width="0" style="1" hidden="1" customWidth="1"/>
    <col min="7847" max="7847" width="8.25" style="1" customWidth="1"/>
    <col min="7848" max="7848" width="9" style="1" customWidth="1"/>
    <col min="7849" max="7849" width="9.25" style="1" customWidth="1"/>
    <col min="7850" max="7850" width="10.875" style="1" customWidth="1"/>
    <col min="7851" max="7851" width="10.375" style="1" customWidth="1"/>
    <col min="7852" max="7852" width="4" style="1" customWidth="1"/>
    <col min="7853" max="7853" width="4.125" style="1" customWidth="1"/>
    <col min="7854" max="7854" width="3.875" style="1" customWidth="1"/>
    <col min="7855" max="7862" width="3.625" style="1" customWidth="1"/>
    <col min="7863" max="7863" width="4.5" style="1" customWidth="1"/>
    <col min="7864" max="7864" width="10.875" style="1" customWidth="1"/>
    <col min="7865" max="7865" width="22.375" style="1" customWidth="1"/>
    <col min="7866" max="7866" width="14.375" style="1" customWidth="1"/>
    <col min="7867" max="7867" width="13.625" style="1" customWidth="1"/>
    <col min="7868" max="7868" width="24" style="1" customWidth="1"/>
    <col min="7869" max="8099" width="11" style="1"/>
    <col min="8100" max="8100" width="32.875" style="1" customWidth="1"/>
    <col min="8101" max="8101" width="23" style="1" customWidth="1"/>
    <col min="8102" max="8102" width="0" style="1" hidden="1" customWidth="1"/>
    <col min="8103" max="8103" width="8.25" style="1" customWidth="1"/>
    <col min="8104" max="8104" width="9" style="1" customWidth="1"/>
    <col min="8105" max="8105" width="9.25" style="1" customWidth="1"/>
    <col min="8106" max="8106" width="10.875" style="1" customWidth="1"/>
    <col min="8107" max="8107" width="10.375" style="1" customWidth="1"/>
    <col min="8108" max="8108" width="4" style="1" customWidth="1"/>
    <col min="8109" max="8109" width="4.125" style="1" customWidth="1"/>
    <col min="8110" max="8110" width="3.875" style="1" customWidth="1"/>
    <col min="8111" max="8118" width="3.625" style="1" customWidth="1"/>
    <col min="8119" max="8119" width="4.5" style="1" customWidth="1"/>
    <col min="8120" max="8120" width="10.875" style="1" customWidth="1"/>
    <col min="8121" max="8121" width="22.375" style="1" customWidth="1"/>
    <col min="8122" max="8122" width="14.375" style="1" customWidth="1"/>
    <col min="8123" max="8123" width="13.625" style="1" customWidth="1"/>
    <col min="8124" max="8124" width="24" style="1" customWidth="1"/>
    <col min="8125" max="8355" width="11" style="1"/>
    <col min="8356" max="8356" width="32.875" style="1" customWidth="1"/>
    <col min="8357" max="8357" width="23" style="1" customWidth="1"/>
    <col min="8358" max="8358" width="0" style="1" hidden="1" customWidth="1"/>
    <col min="8359" max="8359" width="8.25" style="1" customWidth="1"/>
    <col min="8360" max="8360" width="9" style="1" customWidth="1"/>
    <col min="8361" max="8361" width="9.25" style="1" customWidth="1"/>
    <col min="8362" max="8362" width="10.875" style="1" customWidth="1"/>
    <col min="8363" max="8363" width="10.375" style="1" customWidth="1"/>
    <col min="8364" max="8364" width="4" style="1" customWidth="1"/>
    <col min="8365" max="8365" width="4.125" style="1" customWidth="1"/>
    <col min="8366" max="8366" width="3.875" style="1" customWidth="1"/>
    <col min="8367" max="8374" width="3.625" style="1" customWidth="1"/>
    <col min="8375" max="8375" width="4.5" style="1" customWidth="1"/>
    <col min="8376" max="8376" width="10.875" style="1" customWidth="1"/>
    <col min="8377" max="8377" width="22.375" style="1" customWidth="1"/>
    <col min="8378" max="8378" width="14.375" style="1" customWidth="1"/>
    <col min="8379" max="8379" width="13.625" style="1" customWidth="1"/>
    <col min="8380" max="8380" width="24" style="1" customWidth="1"/>
    <col min="8381" max="8611" width="11" style="1"/>
    <col min="8612" max="8612" width="32.875" style="1" customWidth="1"/>
    <col min="8613" max="8613" width="23" style="1" customWidth="1"/>
    <col min="8614" max="8614" width="0" style="1" hidden="1" customWidth="1"/>
    <col min="8615" max="8615" width="8.25" style="1" customWidth="1"/>
    <col min="8616" max="8616" width="9" style="1" customWidth="1"/>
    <col min="8617" max="8617" width="9.25" style="1" customWidth="1"/>
    <col min="8618" max="8618" width="10.875" style="1" customWidth="1"/>
    <col min="8619" max="8619" width="10.375" style="1" customWidth="1"/>
    <col min="8620" max="8620" width="4" style="1" customWidth="1"/>
    <col min="8621" max="8621" width="4.125" style="1" customWidth="1"/>
    <col min="8622" max="8622" width="3.875" style="1" customWidth="1"/>
    <col min="8623" max="8630" width="3.625" style="1" customWidth="1"/>
    <col min="8631" max="8631" width="4.5" style="1" customWidth="1"/>
    <col min="8632" max="8632" width="10.875" style="1" customWidth="1"/>
    <col min="8633" max="8633" width="22.375" style="1" customWidth="1"/>
    <col min="8634" max="8634" width="14.375" style="1" customWidth="1"/>
    <col min="8635" max="8635" width="13.625" style="1" customWidth="1"/>
    <col min="8636" max="8636" width="24" style="1" customWidth="1"/>
    <col min="8637" max="8867" width="11" style="1"/>
    <col min="8868" max="8868" width="32.875" style="1" customWidth="1"/>
    <col min="8869" max="8869" width="23" style="1" customWidth="1"/>
    <col min="8870" max="8870" width="0" style="1" hidden="1" customWidth="1"/>
    <col min="8871" max="8871" width="8.25" style="1" customWidth="1"/>
    <col min="8872" max="8872" width="9" style="1" customWidth="1"/>
    <col min="8873" max="8873" width="9.25" style="1" customWidth="1"/>
    <col min="8874" max="8874" width="10.875" style="1" customWidth="1"/>
    <col min="8875" max="8875" width="10.375" style="1" customWidth="1"/>
    <col min="8876" max="8876" width="4" style="1" customWidth="1"/>
    <col min="8877" max="8877" width="4.125" style="1" customWidth="1"/>
    <col min="8878" max="8878" width="3.875" style="1" customWidth="1"/>
    <col min="8879" max="8886" width="3.625" style="1" customWidth="1"/>
    <col min="8887" max="8887" width="4.5" style="1" customWidth="1"/>
    <col min="8888" max="8888" width="10.875" style="1" customWidth="1"/>
    <col min="8889" max="8889" width="22.375" style="1" customWidth="1"/>
    <col min="8890" max="8890" width="14.375" style="1" customWidth="1"/>
    <col min="8891" max="8891" width="13.625" style="1" customWidth="1"/>
    <col min="8892" max="8892" width="24" style="1" customWidth="1"/>
    <col min="8893" max="9123" width="11" style="1"/>
    <col min="9124" max="9124" width="32.875" style="1" customWidth="1"/>
    <col min="9125" max="9125" width="23" style="1" customWidth="1"/>
    <col min="9126" max="9126" width="0" style="1" hidden="1" customWidth="1"/>
    <col min="9127" max="9127" width="8.25" style="1" customWidth="1"/>
    <col min="9128" max="9128" width="9" style="1" customWidth="1"/>
    <col min="9129" max="9129" width="9.25" style="1" customWidth="1"/>
    <col min="9130" max="9130" width="10.875" style="1" customWidth="1"/>
    <col min="9131" max="9131" width="10.375" style="1" customWidth="1"/>
    <col min="9132" max="9132" width="4" style="1" customWidth="1"/>
    <col min="9133" max="9133" width="4.125" style="1" customWidth="1"/>
    <col min="9134" max="9134" width="3.875" style="1" customWidth="1"/>
    <col min="9135" max="9142" width="3.625" style="1" customWidth="1"/>
    <col min="9143" max="9143" width="4.5" style="1" customWidth="1"/>
    <col min="9144" max="9144" width="10.875" style="1" customWidth="1"/>
    <col min="9145" max="9145" width="22.375" style="1" customWidth="1"/>
    <col min="9146" max="9146" width="14.375" style="1" customWidth="1"/>
    <col min="9147" max="9147" width="13.625" style="1" customWidth="1"/>
    <col min="9148" max="9148" width="24" style="1" customWidth="1"/>
    <col min="9149" max="9379" width="11" style="1"/>
    <col min="9380" max="9380" width="32.875" style="1" customWidth="1"/>
    <col min="9381" max="9381" width="23" style="1" customWidth="1"/>
    <col min="9382" max="9382" width="0" style="1" hidden="1" customWidth="1"/>
    <col min="9383" max="9383" width="8.25" style="1" customWidth="1"/>
    <col min="9384" max="9384" width="9" style="1" customWidth="1"/>
    <col min="9385" max="9385" width="9.25" style="1" customWidth="1"/>
    <col min="9386" max="9386" width="10.875" style="1" customWidth="1"/>
    <col min="9387" max="9387" width="10.375" style="1" customWidth="1"/>
    <col min="9388" max="9388" width="4" style="1" customWidth="1"/>
    <col min="9389" max="9389" width="4.125" style="1" customWidth="1"/>
    <col min="9390" max="9390" width="3.875" style="1" customWidth="1"/>
    <col min="9391" max="9398" width="3.625" style="1" customWidth="1"/>
    <col min="9399" max="9399" width="4.5" style="1" customWidth="1"/>
    <col min="9400" max="9400" width="10.875" style="1" customWidth="1"/>
    <col min="9401" max="9401" width="22.375" style="1" customWidth="1"/>
    <col min="9402" max="9402" width="14.375" style="1" customWidth="1"/>
    <col min="9403" max="9403" width="13.625" style="1" customWidth="1"/>
    <col min="9404" max="9404" width="24" style="1" customWidth="1"/>
    <col min="9405" max="9635" width="11" style="1"/>
    <col min="9636" max="9636" width="32.875" style="1" customWidth="1"/>
    <col min="9637" max="9637" width="23" style="1" customWidth="1"/>
    <col min="9638" max="9638" width="0" style="1" hidden="1" customWidth="1"/>
    <col min="9639" max="9639" width="8.25" style="1" customWidth="1"/>
    <col min="9640" max="9640" width="9" style="1" customWidth="1"/>
    <col min="9641" max="9641" width="9.25" style="1" customWidth="1"/>
    <col min="9642" max="9642" width="10.875" style="1" customWidth="1"/>
    <col min="9643" max="9643" width="10.375" style="1" customWidth="1"/>
    <col min="9644" max="9644" width="4" style="1" customWidth="1"/>
    <col min="9645" max="9645" width="4.125" style="1" customWidth="1"/>
    <col min="9646" max="9646" width="3.875" style="1" customWidth="1"/>
    <col min="9647" max="9654" width="3.625" style="1" customWidth="1"/>
    <col min="9655" max="9655" width="4.5" style="1" customWidth="1"/>
    <col min="9656" max="9656" width="10.875" style="1" customWidth="1"/>
    <col min="9657" max="9657" width="22.375" style="1" customWidth="1"/>
    <col min="9658" max="9658" width="14.375" style="1" customWidth="1"/>
    <col min="9659" max="9659" width="13.625" style="1" customWidth="1"/>
    <col min="9660" max="9660" width="24" style="1" customWidth="1"/>
    <col min="9661" max="9891" width="11" style="1"/>
    <col min="9892" max="9892" width="32.875" style="1" customWidth="1"/>
    <col min="9893" max="9893" width="23" style="1" customWidth="1"/>
    <col min="9894" max="9894" width="0" style="1" hidden="1" customWidth="1"/>
    <col min="9895" max="9895" width="8.25" style="1" customWidth="1"/>
    <col min="9896" max="9896" width="9" style="1" customWidth="1"/>
    <col min="9897" max="9897" width="9.25" style="1" customWidth="1"/>
    <col min="9898" max="9898" width="10.875" style="1" customWidth="1"/>
    <col min="9899" max="9899" width="10.375" style="1" customWidth="1"/>
    <col min="9900" max="9900" width="4" style="1" customWidth="1"/>
    <col min="9901" max="9901" width="4.125" style="1" customWidth="1"/>
    <col min="9902" max="9902" width="3.875" style="1" customWidth="1"/>
    <col min="9903" max="9910" width="3.625" style="1" customWidth="1"/>
    <col min="9911" max="9911" width="4.5" style="1" customWidth="1"/>
    <col min="9912" max="9912" width="10.875" style="1" customWidth="1"/>
    <col min="9913" max="9913" width="22.375" style="1" customWidth="1"/>
    <col min="9914" max="9914" width="14.375" style="1" customWidth="1"/>
    <col min="9915" max="9915" width="13.625" style="1" customWidth="1"/>
    <col min="9916" max="9916" width="24" style="1" customWidth="1"/>
    <col min="9917" max="10147" width="11" style="1"/>
    <col min="10148" max="10148" width="32.875" style="1" customWidth="1"/>
    <col min="10149" max="10149" width="23" style="1" customWidth="1"/>
    <col min="10150" max="10150" width="0" style="1" hidden="1" customWidth="1"/>
    <col min="10151" max="10151" width="8.25" style="1" customWidth="1"/>
    <col min="10152" max="10152" width="9" style="1" customWidth="1"/>
    <col min="10153" max="10153" width="9.25" style="1" customWidth="1"/>
    <col min="10154" max="10154" width="10.875" style="1" customWidth="1"/>
    <col min="10155" max="10155" width="10.375" style="1" customWidth="1"/>
    <col min="10156" max="10156" width="4" style="1" customWidth="1"/>
    <col min="10157" max="10157" width="4.125" style="1" customWidth="1"/>
    <col min="10158" max="10158" width="3.875" style="1" customWidth="1"/>
    <col min="10159" max="10166" width="3.625" style="1" customWidth="1"/>
    <col min="10167" max="10167" width="4.5" style="1" customWidth="1"/>
    <col min="10168" max="10168" width="10.875" style="1" customWidth="1"/>
    <col min="10169" max="10169" width="22.375" style="1" customWidth="1"/>
    <col min="10170" max="10170" width="14.375" style="1" customWidth="1"/>
    <col min="10171" max="10171" width="13.625" style="1" customWidth="1"/>
    <col min="10172" max="10172" width="24" style="1" customWidth="1"/>
    <col min="10173" max="10403" width="11" style="1"/>
    <col min="10404" max="10404" width="32.875" style="1" customWidth="1"/>
    <col min="10405" max="10405" width="23" style="1" customWidth="1"/>
    <col min="10406" max="10406" width="0" style="1" hidden="1" customWidth="1"/>
    <col min="10407" max="10407" width="8.25" style="1" customWidth="1"/>
    <col min="10408" max="10408" width="9" style="1" customWidth="1"/>
    <col min="10409" max="10409" width="9.25" style="1" customWidth="1"/>
    <col min="10410" max="10410" width="10.875" style="1" customWidth="1"/>
    <col min="10411" max="10411" width="10.375" style="1" customWidth="1"/>
    <col min="10412" max="10412" width="4" style="1" customWidth="1"/>
    <col min="10413" max="10413" width="4.125" style="1" customWidth="1"/>
    <col min="10414" max="10414" width="3.875" style="1" customWidth="1"/>
    <col min="10415" max="10422" width="3.625" style="1" customWidth="1"/>
    <col min="10423" max="10423" width="4.5" style="1" customWidth="1"/>
    <col min="10424" max="10424" width="10.875" style="1" customWidth="1"/>
    <col min="10425" max="10425" width="22.375" style="1" customWidth="1"/>
    <col min="10426" max="10426" width="14.375" style="1" customWidth="1"/>
    <col min="10427" max="10427" width="13.625" style="1" customWidth="1"/>
    <col min="10428" max="10428" width="24" style="1" customWidth="1"/>
    <col min="10429" max="10659" width="11" style="1"/>
    <col min="10660" max="10660" width="32.875" style="1" customWidth="1"/>
    <col min="10661" max="10661" width="23" style="1" customWidth="1"/>
    <col min="10662" max="10662" width="0" style="1" hidden="1" customWidth="1"/>
    <col min="10663" max="10663" width="8.25" style="1" customWidth="1"/>
    <col min="10664" max="10664" width="9" style="1" customWidth="1"/>
    <col min="10665" max="10665" width="9.25" style="1" customWidth="1"/>
    <col min="10666" max="10666" width="10.875" style="1" customWidth="1"/>
    <col min="10667" max="10667" width="10.375" style="1" customWidth="1"/>
    <col min="10668" max="10668" width="4" style="1" customWidth="1"/>
    <col min="10669" max="10669" width="4.125" style="1" customWidth="1"/>
    <col min="10670" max="10670" width="3.875" style="1" customWidth="1"/>
    <col min="10671" max="10678" width="3.625" style="1" customWidth="1"/>
    <col min="10679" max="10679" width="4.5" style="1" customWidth="1"/>
    <col min="10680" max="10680" width="10.875" style="1" customWidth="1"/>
    <col min="10681" max="10681" width="22.375" style="1" customWidth="1"/>
    <col min="10682" max="10682" width="14.375" style="1" customWidth="1"/>
    <col min="10683" max="10683" width="13.625" style="1" customWidth="1"/>
    <col min="10684" max="10684" width="24" style="1" customWidth="1"/>
    <col min="10685" max="10915" width="11" style="1"/>
    <col min="10916" max="10916" width="32.875" style="1" customWidth="1"/>
    <col min="10917" max="10917" width="23" style="1" customWidth="1"/>
    <col min="10918" max="10918" width="0" style="1" hidden="1" customWidth="1"/>
    <col min="10919" max="10919" width="8.25" style="1" customWidth="1"/>
    <col min="10920" max="10920" width="9" style="1" customWidth="1"/>
    <col min="10921" max="10921" width="9.25" style="1" customWidth="1"/>
    <col min="10922" max="10922" width="10.875" style="1" customWidth="1"/>
    <col min="10923" max="10923" width="10.375" style="1" customWidth="1"/>
    <col min="10924" max="10924" width="4" style="1" customWidth="1"/>
    <col min="10925" max="10925" width="4.125" style="1" customWidth="1"/>
    <col min="10926" max="10926" width="3.875" style="1" customWidth="1"/>
    <col min="10927" max="10934" width="3.625" style="1" customWidth="1"/>
    <col min="10935" max="10935" width="4.5" style="1" customWidth="1"/>
    <col min="10936" max="10936" width="10.875" style="1" customWidth="1"/>
    <col min="10937" max="10937" width="22.375" style="1" customWidth="1"/>
    <col min="10938" max="10938" width="14.375" style="1" customWidth="1"/>
    <col min="10939" max="10939" width="13.625" style="1" customWidth="1"/>
    <col min="10940" max="10940" width="24" style="1" customWidth="1"/>
    <col min="10941" max="11171" width="11" style="1"/>
    <col min="11172" max="11172" width="32.875" style="1" customWidth="1"/>
    <col min="11173" max="11173" width="23" style="1" customWidth="1"/>
    <col min="11174" max="11174" width="0" style="1" hidden="1" customWidth="1"/>
    <col min="11175" max="11175" width="8.25" style="1" customWidth="1"/>
    <col min="11176" max="11176" width="9" style="1" customWidth="1"/>
    <col min="11177" max="11177" width="9.25" style="1" customWidth="1"/>
    <col min="11178" max="11178" width="10.875" style="1" customWidth="1"/>
    <col min="11179" max="11179" width="10.375" style="1" customWidth="1"/>
    <col min="11180" max="11180" width="4" style="1" customWidth="1"/>
    <col min="11181" max="11181" width="4.125" style="1" customWidth="1"/>
    <col min="11182" max="11182" width="3.875" style="1" customWidth="1"/>
    <col min="11183" max="11190" width="3.625" style="1" customWidth="1"/>
    <col min="11191" max="11191" width="4.5" style="1" customWidth="1"/>
    <col min="11192" max="11192" width="10.875" style="1" customWidth="1"/>
    <col min="11193" max="11193" width="22.375" style="1" customWidth="1"/>
    <col min="11194" max="11194" width="14.375" style="1" customWidth="1"/>
    <col min="11195" max="11195" width="13.625" style="1" customWidth="1"/>
    <col min="11196" max="11196" width="24" style="1" customWidth="1"/>
    <col min="11197" max="11427" width="11" style="1"/>
    <col min="11428" max="11428" width="32.875" style="1" customWidth="1"/>
    <col min="11429" max="11429" width="23" style="1" customWidth="1"/>
    <col min="11430" max="11430" width="0" style="1" hidden="1" customWidth="1"/>
    <col min="11431" max="11431" width="8.25" style="1" customWidth="1"/>
    <col min="11432" max="11432" width="9" style="1" customWidth="1"/>
    <col min="11433" max="11433" width="9.25" style="1" customWidth="1"/>
    <col min="11434" max="11434" width="10.875" style="1" customWidth="1"/>
    <col min="11435" max="11435" width="10.375" style="1" customWidth="1"/>
    <col min="11436" max="11436" width="4" style="1" customWidth="1"/>
    <col min="11437" max="11437" width="4.125" style="1" customWidth="1"/>
    <col min="11438" max="11438" width="3.875" style="1" customWidth="1"/>
    <col min="11439" max="11446" width="3.625" style="1" customWidth="1"/>
    <col min="11447" max="11447" width="4.5" style="1" customWidth="1"/>
    <col min="11448" max="11448" width="10.875" style="1" customWidth="1"/>
    <col min="11449" max="11449" width="22.375" style="1" customWidth="1"/>
    <col min="11450" max="11450" width="14.375" style="1" customWidth="1"/>
    <col min="11451" max="11451" width="13.625" style="1" customWidth="1"/>
    <col min="11452" max="11452" width="24" style="1" customWidth="1"/>
    <col min="11453" max="11683" width="11" style="1"/>
    <col min="11684" max="11684" width="32.875" style="1" customWidth="1"/>
    <col min="11685" max="11685" width="23" style="1" customWidth="1"/>
    <col min="11686" max="11686" width="0" style="1" hidden="1" customWidth="1"/>
    <col min="11687" max="11687" width="8.25" style="1" customWidth="1"/>
    <col min="11688" max="11688" width="9" style="1" customWidth="1"/>
    <col min="11689" max="11689" width="9.25" style="1" customWidth="1"/>
    <col min="11690" max="11690" width="10.875" style="1" customWidth="1"/>
    <col min="11691" max="11691" width="10.375" style="1" customWidth="1"/>
    <col min="11692" max="11692" width="4" style="1" customWidth="1"/>
    <col min="11693" max="11693" width="4.125" style="1" customWidth="1"/>
    <col min="11694" max="11694" width="3.875" style="1" customWidth="1"/>
    <col min="11695" max="11702" width="3.625" style="1" customWidth="1"/>
    <col min="11703" max="11703" width="4.5" style="1" customWidth="1"/>
    <col min="11704" max="11704" width="10.875" style="1" customWidth="1"/>
    <col min="11705" max="11705" width="22.375" style="1" customWidth="1"/>
    <col min="11706" max="11706" width="14.375" style="1" customWidth="1"/>
    <col min="11707" max="11707" width="13.625" style="1" customWidth="1"/>
    <col min="11708" max="11708" width="24" style="1" customWidth="1"/>
    <col min="11709" max="11939" width="11" style="1"/>
    <col min="11940" max="11940" width="32.875" style="1" customWidth="1"/>
    <col min="11941" max="11941" width="23" style="1" customWidth="1"/>
    <col min="11942" max="11942" width="0" style="1" hidden="1" customWidth="1"/>
    <col min="11943" max="11943" width="8.25" style="1" customWidth="1"/>
    <col min="11944" max="11944" width="9" style="1" customWidth="1"/>
    <col min="11945" max="11945" width="9.25" style="1" customWidth="1"/>
    <col min="11946" max="11946" width="10.875" style="1" customWidth="1"/>
    <col min="11947" max="11947" width="10.375" style="1" customWidth="1"/>
    <col min="11948" max="11948" width="4" style="1" customWidth="1"/>
    <col min="11949" max="11949" width="4.125" style="1" customWidth="1"/>
    <col min="11950" max="11950" width="3.875" style="1" customWidth="1"/>
    <col min="11951" max="11958" width="3.625" style="1" customWidth="1"/>
    <col min="11959" max="11959" width="4.5" style="1" customWidth="1"/>
    <col min="11960" max="11960" width="10.875" style="1" customWidth="1"/>
    <col min="11961" max="11961" width="22.375" style="1" customWidth="1"/>
    <col min="11962" max="11962" width="14.375" style="1" customWidth="1"/>
    <col min="11963" max="11963" width="13.625" style="1" customWidth="1"/>
    <col min="11964" max="11964" width="24" style="1" customWidth="1"/>
    <col min="11965" max="12195" width="11" style="1"/>
    <col min="12196" max="12196" width="32.875" style="1" customWidth="1"/>
    <col min="12197" max="12197" width="23" style="1" customWidth="1"/>
    <col min="12198" max="12198" width="0" style="1" hidden="1" customWidth="1"/>
    <col min="12199" max="12199" width="8.25" style="1" customWidth="1"/>
    <col min="12200" max="12200" width="9" style="1" customWidth="1"/>
    <col min="12201" max="12201" width="9.25" style="1" customWidth="1"/>
    <col min="12202" max="12202" width="10.875" style="1" customWidth="1"/>
    <col min="12203" max="12203" width="10.375" style="1" customWidth="1"/>
    <col min="12204" max="12204" width="4" style="1" customWidth="1"/>
    <col min="12205" max="12205" width="4.125" style="1" customWidth="1"/>
    <col min="12206" max="12206" width="3.875" style="1" customWidth="1"/>
    <col min="12207" max="12214" width="3.625" style="1" customWidth="1"/>
    <col min="12215" max="12215" width="4.5" style="1" customWidth="1"/>
    <col min="12216" max="12216" width="10.875" style="1" customWidth="1"/>
    <col min="12217" max="12217" width="22.375" style="1" customWidth="1"/>
    <col min="12218" max="12218" width="14.375" style="1" customWidth="1"/>
    <col min="12219" max="12219" width="13.625" style="1" customWidth="1"/>
    <col min="12220" max="12220" width="24" style="1" customWidth="1"/>
    <col min="12221" max="12451" width="11" style="1"/>
    <col min="12452" max="12452" width="32.875" style="1" customWidth="1"/>
    <col min="12453" max="12453" width="23" style="1" customWidth="1"/>
    <col min="12454" max="12454" width="0" style="1" hidden="1" customWidth="1"/>
    <col min="12455" max="12455" width="8.25" style="1" customWidth="1"/>
    <col min="12456" max="12456" width="9" style="1" customWidth="1"/>
    <col min="12457" max="12457" width="9.25" style="1" customWidth="1"/>
    <col min="12458" max="12458" width="10.875" style="1" customWidth="1"/>
    <col min="12459" max="12459" width="10.375" style="1" customWidth="1"/>
    <col min="12460" max="12460" width="4" style="1" customWidth="1"/>
    <col min="12461" max="12461" width="4.125" style="1" customWidth="1"/>
    <col min="12462" max="12462" width="3.875" style="1" customWidth="1"/>
    <col min="12463" max="12470" width="3.625" style="1" customWidth="1"/>
    <col min="12471" max="12471" width="4.5" style="1" customWidth="1"/>
    <col min="12472" max="12472" width="10.875" style="1" customWidth="1"/>
    <col min="12473" max="12473" width="22.375" style="1" customWidth="1"/>
    <col min="12474" max="12474" width="14.375" style="1" customWidth="1"/>
    <col min="12475" max="12475" width="13.625" style="1" customWidth="1"/>
    <col min="12476" max="12476" width="24" style="1" customWidth="1"/>
    <col min="12477" max="12707" width="11" style="1"/>
    <col min="12708" max="12708" width="32.875" style="1" customWidth="1"/>
    <col min="12709" max="12709" width="23" style="1" customWidth="1"/>
    <col min="12710" max="12710" width="0" style="1" hidden="1" customWidth="1"/>
    <col min="12711" max="12711" width="8.25" style="1" customWidth="1"/>
    <col min="12712" max="12712" width="9" style="1" customWidth="1"/>
    <col min="12713" max="12713" width="9.25" style="1" customWidth="1"/>
    <col min="12714" max="12714" width="10.875" style="1" customWidth="1"/>
    <col min="12715" max="12715" width="10.375" style="1" customWidth="1"/>
    <col min="12716" max="12716" width="4" style="1" customWidth="1"/>
    <col min="12717" max="12717" width="4.125" style="1" customWidth="1"/>
    <col min="12718" max="12718" width="3.875" style="1" customWidth="1"/>
    <col min="12719" max="12726" width="3.625" style="1" customWidth="1"/>
    <col min="12727" max="12727" width="4.5" style="1" customWidth="1"/>
    <col min="12728" max="12728" width="10.875" style="1" customWidth="1"/>
    <col min="12729" max="12729" width="22.375" style="1" customWidth="1"/>
    <col min="12730" max="12730" width="14.375" style="1" customWidth="1"/>
    <col min="12731" max="12731" width="13.625" style="1" customWidth="1"/>
    <col min="12732" max="12732" width="24" style="1" customWidth="1"/>
    <col min="12733" max="12963" width="11" style="1"/>
    <col min="12964" max="12964" width="32.875" style="1" customWidth="1"/>
    <col min="12965" max="12965" width="23" style="1" customWidth="1"/>
    <col min="12966" max="12966" width="0" style="1" hidden="1" customWidth="1"/>
    <col min="12967" max="12967" width="8.25" style="1" customWidth="1"/>
    <col min="12968" max="12968" width="9" style="1" customWidth="1"/>
    <col min="12969" max="12969" width="9.25" style="1" customWidth="1"/>
    <col min="12970" max="12970" width="10.875" style="1" customWidth="1"/>
    <col min="12971" max="12971" width="10.375" style="1" customWidth="1"/>
    <col min="12972" max="12972" width="4" style="1" customWidth="1"/>
    <col min="12973" max="12973" width="4.125" style="1" customWidth="1"/>
    <col min="12974" max="12974" width="3.875" style="1" customWidth="1"/>
    <col min="12975" max="12982" width="3.625" style="1" customWidth="1"/>
    <col min="12983" max="12983" width="4.5" style="1" customWidth="1"/>
    <col min="12984" max="12984" width="10.875" style="1" customWidth="1"/>
    <col min="12985" max="12985" width="22.375" style="1" customWidth="1"/>
    <col min="12986" max="12986" width="14.375" style="1" customWidth="1"/>
    <col min="12987" max="12987" width="13.625" style="1" customWidth="1"/>
    <col min="12988" max="12988" width="24" style="1" customWidth="1"/>
    <col min="12989" max="13219" width="11" style="1"/>
    <col min="13220" max="13220" width="32.875" style="1" customWidth="1"/>
    <col min="13221" max="13221" width="23" style="1" customWidth="1"/>
    <col min="13222" max="13222" width="0" style="1" hidden="1" customWidth="1"/>
    <col min="13223" max="13223" width="8.25" style="1" customWidth="1"/>
    <col min="13224" max="13224" width="9" style="1" customWidth="1"/>
    <col min="13225" max="13225" width="9.25" style="1" customWidth="1"/>
    <col min="13226" max="13226" width="10.875" style="1" customWidth="1"/>
    <col min="13227" max="13227" width="10.375" style="1" customWidth="1"/>
    <col min="13228" max="13228" width="4" style="1" customWidth="1"/>
    <col min="13229" max="13229" width="4.125" style="1" customWidth="1"/>
    <col min="13230" max="13230" width="3.875" style="1" customWidth="1"/>
    <col min="13231" max="13238" width="3.625" style="1" customWidth="1"/>
    <col min="13239" max="13239" width="4.5" style="1" customWidth="1"/>
    <col min="13240" max="13240" width="10.875" style="1" customWidth="1"/>
    <col min="13241" max="13241" width="22.375" style="1" customWidth="1"/>
    <col min="13242" max="13242" width="14.375" style="1" customWidth="1"/>
    <col min="13243" max="13243" width="13.625" style="1" customWidth="1"/>
    <col min="13244" max="13244" width="24" style="1" customWidth="1"/>
    <col min="13245" max="13475" width="11" style="1"/>
    <col min="13476" max="13476" width="32.875" style="1" customWidth="1"/>
    <col min="13477" max="13477" width="23" style="1" customWidth="1"/>
    <col min="13478" max="13478" width="0" style="1" hidden="1" customWidth="1"/>
    <col min="13479" max="13479" width="8.25" style="1" customWidth="1"/>
    <col min="13480" max="13480" width="9" style="1" customWidth="1"/>
    <col min="13481" max="13481" width="9.25" style="1" customWidth="1"/>
    <col min="13482" max="13482" width="10.875" style="1" customWidth="1"/>
    <col min="13483" max="13483" width="10.375" style="1" customWidth="1"/>
    <col min="13484" max="13484" width="4" style="1" customWidth="1"/>
    <col min="13485" max="13485" width="4.125" style="1" customWidth="1"/>
    <col min="13486" max="13486" width="3.875" style="1" customWidth="1"/>
    <col min="13487" max="13494" width="3.625" style="1" customWidth="1"/>
    <col min="13495" max="13495" width="4.5" style="1" customWidth="1"/>
    <col min="13496" max="13496" width="10.875" style="1" customWidth="1"/>
    <col min="13497" max="13497" width="22.375" style="1" customWidth="1"/>
    <col min="13498" max="13498" width="14.375" style="1" customWidth="1"/>
    <col min="13499" max="13499" width="13.625" style="1" customWidth="1"/>
    <col min="13500" max="13500" width="24" style="1" customWidth="1"/>
    <col min="13501" max="13731" width="11" style="1"/>
    <col min="13732" max="13732" width="32.875" style="1" customWidth="1"/>
    <col min="13733" max="13733" width="23" style="1" customWidth="1"/>
    <col min="13734" max="13734" width="0" style="1" hidden="1" customWidth="1"/>
    <col min="13735" max="13735" width="8.25" style="1" customWidth="1"/>
    <col min="13736" max="13736" width="9" style="1" customWidth="1"/>
    <col min="13737" max="13737" width="9.25" style="1" customWidth="1"/>
    <col min="13738" max="13738" width="10.875" style="1" customWidth="1"/>
    <col min="13739" max="13739" width="10.375" style="1" customWidth="1"/>
    <col min="13740" max="13740" width="4" style="1" customWidth="1"/>
    <col min="13741" max="13741" width="4.125" style="1" customWidth="1"/>
    <col min="13742" max="13742" width="3.875" style="1" customWidth="1"/>
    <col min="13743" max="13750" width="3.625" style="1" customWidth="1"/>
    <col min="13751" max="13751" width="4.5" style="1" customWidth="1"/>
    <col min="13752" max="13752" width="10.875" style="1" customWidth="1"/>
    <col min="13753" max="13753" width="22.375" style="1" customWidth="1"/>
    <col min="13754" max="13754" width="14.375" style="1" customWidth="1"/>
    <col min="13755" max="13755" width="13.625" style="1" customWidth="1"/>
    <col min="13756" max="13756" width="24" style="1" customWidth="1"/>
    <col min="13757" max="13987" width="11" style="1"/>
    <col min="13988" max="13988" width="32.875" style="1" customWidth="1"/>
    <col min="13989" max="13989" width="23" style="1" customWidth="1"/>
    <col min="13990" max="13990" width="0" style="1" hidden="1" customWidth="1"/>
    <col min="13991" max="13991" width="8.25" style="1" customWidth="1"/>
    <col min="13992" max="13992" width="9" style="1" customWidth="1"/>
    <col min="13993" max="13993" width="9.25" style="1" customWidth="1"/>
    <col min="13994" max="13994" width="10.875" style="1" customWidth="1"/>
    <col min="13995" max="13995" width="10.375" style="1" customWidth="1"/>
    <col min="13996" max="13996" width="4" style="1" customWidth="1"/>
    <col min="13997" max="13997" width="4.125" style="1" customWidth="1"/>
    <col min="13998" max="13998" width="3.875" style="1" customWidth="1"/>
    <col min="13999" max="14006" width="3.625" style="1" customWidth="1"/>
    <col min="14007" max="14007" width="4.5" style="1" customWidth="1"/>
    <col min="14008" max="14008" width="10.875" style="1" customWidth="1"/>
    <col min="14009" max="14009" width="22.375" style="1" customWidth="1"/>
    <col min="14010" max="14010" width="14.375" style="1" customWidth="1"/>
    <col min="14011" max="14011" width="13.625" style="1" customWidth="1"/>
    <col min="14012" max="14012" width="24" style="1" customWidth="1"/>
    <col min="14013" max="14243" width="11" style="1"/>
    <col min="14244" max="14244" width="32.875" style="1" customWidth="1"/>
    <col min="14245" max="14245" width="23" style="1" customWidth="1"/>
    <col min="14246" max="14246" width="0" style="1" hidden="1" customWidth="1"/>
    <col min="14247" max="14247" width="8.25" style="1" customWidth="1"/>
    <col min="14248" max="14248" width="9" style="1" customWidth="1"/>
    <col min="14249" max="14249" width="9.25" style="1" customWidth="1"/>
    <col min="14250" max="14250" width="10.875" style="1" customWidth="1"/>
    <col min="14251" max="14251" width="10.375" style="1" customWidth="1"/>
    <col min="14252" max="14252" width="4" style="1" customWidth="1"/>
    <col min="14253" max="14253" width="4.125" style="1" customWidth="1"/>
    <col min="14254" max="14254" width="3.875" style="1" customWidth="1"/>
    <col min="14255" max="14262" width="3.625" style="1" customWidth="1"/>
    <col min="14263" max="14263" width="4.5" style="1" customWidth="1"/>
    <col min="14264" max="14264" width="10.875" style="1" customWidth="1"/>
    <col min="14265" max="14265" width="22.375" style="1" customWidth="1"/>
    <col min="14266" max="14266" width="14.375" style="1" customWidth="1"/>
    <col min="14267" max="14267" width="13.625" style="1" customWidth="1"/>
    <col min="14268" max="14268" width="24" style="1" customWidth="1"/>
    <col min="14269" max="14499" width="11" style="1"/>
    <col min="14500" max="14500" width="32.875" style="1" customWidth="1"/>
    <col min="14501" max="14501" width="23" style="1" customWidth="1"/>
    <col min="14502" max="14502" width="0" style="1" hidden="1" customWidth="1"/>
    <col min="14503" max="14503" width="8.25" style="1" customWidth="1"/>
    <col min="14504" max="14504" width="9" style="1" customWidth="1"/>
    <col min="14505" max="14505" width="9.25" style="1" customWidth="1"/>
    <col min="14506" max="14506" width="10.875" style="1" customWidth="1"/>
    <col min="14507" max="14507" width="10.375" style="1" customWidth="1"/>
    <col min="14508" max="14508" width="4" style="1" customWidth="1"/>
    <col min="14509" max="14509" width="4.125" style="1" customWidth="1"/>
    <col min="14510" max="14510" width="3.875" style="1" customWidth="1"/>
    <col min="14511" max="14518" width="3.625" style="1" customWidth="1"/>
    <col min="14519" max="14519" width="4.5" style="1" customWidth="1"/>
    <col min="14520" max="14520" width="10.875" style="1" customWidth="1"/>
    <col min="14521" max="14521" width="22.375" style="1" customWidth="1"/>
    <col min="14522" max="14522" width="14.375" style="1" customWidth="1"/>
    <col min="14523" max="14523" width="13.625" style="1" customWidth="1"/>
    <col min="14524" max="14524" width="24" style="1" customWidth="1"/>
    <col min="14525" max="14755" width="11" style="1"/>
    <col min="14756" max="14756" width="32.875" style="1" customWidth="1"/>
    <col min="14757" max="14757" width="23" style="1" customWidth="1"/>
    <col min="14758" max="14758" width="0" style="1" hidden="1" customWidth="1"/>
    <col min="14759" max="14759" width="8.25" style="1" customWidth="1"/>
    <col min="14760" max="14760" width="9" style="1" customWidth="1"/>
    <col min="14761" max="14761" width="9.25" style="1" customWidth="1"/>
    <col min="14762" max="14762" width="10.875" style="1" customWidth="1"/>
    <col min="14763" max="14763" width="10.375" style="1" customWidth="1"/>
    <col min="14764" max="14764" width="4" style="1" customWidth="1"/>
    <col min="14765" max="14765" width="4.125" style="1" customWidth="1"/>
    <col min="14766" max="14766" width="3.875" style="1" customWidth="1"/>
    <col min="14767" max="14774" width="3.625" style="1" customWidth="1"/>
    <col min="14775" max="14775" width="4.5" style="1" customWidth="1"/>
    <col min="14776" max="14776" width="10.875" style="1" customWidth="1"/>
    <col min="14777" max="14777" width="22.375" style="1" customWidth="1"/>
    <col min="14778" max="14778" width="14.375" style="1" customWidth="1"/>
    <col min="14779" max="14779" width="13.625" style="1" customWidth="1"/>
    <col min="14780" max="14780" width="24" style="1" customWidth="1"/>
    <col min="14781" max="15011" width="11" style="1"/>
    <col min="15012" max="15012" width="32.875" style="1" customWidth="1"/>
    <col min="15013" max="15013" width="23" style="1" customWidth="1"/>
    <col min="15014" max="15014" width="0" style="1" hidden="1" customWidth="1"/>
    <col min="15015" max="15015" width="8.25" style="1" customWidth="1"/>
    <col min="15016" max="15016" width="9" style="1" customWidth="1"/>
    <col min="15017" max="15017" width="9.25" style="1" customWidth="1"/>
    <col min="15018" max="15018" width="10.875" style="1" customWidth="1"/>
    <col min="15019" max="15019" width="10.375" style="1" customWidth="1"/>
    <col min="15020" max="15020" width="4" style="1" customWidth="1"/>
    <col min="15021" max="15021" width="4.125" style="1" customWidth="1"/>
    <col min="15022" max="15022" width="3.875" style="1" customWidth="1"/>
    <col min="15023" max="15030" width="3.625" style="1" customWidth="1"/>
    <col min="15031" max="15031" width="4.5" style="1" customWidth="1"/>
    <col min="15032" max="15032" width="10.875" style="1" customWidth="1"/>
    <col min="15033" max="15033" width="22.375" style="1" customWidth="1"/>
    <col min="15034" max="15034" width="14.375" style="1" customWidth="1"/>
    <col min="15035" max="15035" width="13.625" style="1" customWidth="1"/>
    <col min="15036" max="15036" width="24" style="1" customWidth="1"/>
    <col min="15037" max="15267" width="11" style="1"/>
    <col min="15268" max="15268" width="32.875" style="1" customWidth="1"/>
    <col min="15269" max="15269" width="23" style="1" customWidth="1"/>
    <col min="15270" max="15270" width="0" style="1" hidden="1" customWidth="1"/>
    <col min="15271" max="15271" width="8.25" style="1" customWidth="1"/>
    <col min="15272" max="15272" width="9" style="1" customWidth="1"/>
    <col min="15273" max="15273" width="9.25" style="1" customWidth="1"/>
    <col min="15274" max="15274" width="10.875" style="1" customWidth="1"/>
    <col min="15275" max="15275" width="10.375" style="1" customWidth="1"/>
    <col min="15276" max="15276" width="4" style="1" customWidth="1"/>
    <col min="15277" max="15277" width="4.125" style="1" customWidth="1"/>
    <col min="15278" max="15278" width="3.875" style="1" customWidth="1"/>
    <col min="15279" max="15286" width="3.625" style="1" customWidth="1"/>
    <col min="15287" max="15287" width="4.5" style="1" customWidth="1"/>
    <col min="15288" max="15288" width="10.875" style="1" customWidth="1"/>
    <col min="15289" max="15289" width="22.375" style="1" customWidth="1"/>
    <col min="15290" max="15290" width="14.375" style="1" customWidth="1"/>
    <col min="15291" max="15291" width="13.625" style="1" customWidth="1"/>
    <col min="15292" max="15292" width="24" style="1" customWidth="1"/>
    <col min="15293" max="15523" width="11" style="1"/>
    <col min="15524" max="15524" width="32.875" style="1" customWidth="1"/>
    <col min="15525" max="15525" width="23" style="1" customWidth="1"/>
    <col min="15526" max="15526" width="0" style="1" hidden="1" customWidth="1"/>
    <col min="15527" max="15527" width="8.25" style="1" customWidth="1"/>
    <col min="15528" max="15528" width="9" style="1" customWidth="1"/>
    <col min="15529" max="15529" width="9.25" style="1" customWidth="1"/>
    <col min="15530" max="15530" width="10.875" style="1" customWidth="1"/>
    <col min="15531" max="15531" width="10.375" style="1" customWidth="1"/>
    <col min="15532" max="15532" width="4" style="1" customWidth="1"/>
    <col min="15533" max="15533" width="4.125" style="1" customWidth="1"/>
    <col min="15534" max="15534" width="3.875" style="1" customWidth="1"/>
    <col min="15535" max="15542" width="3.625" style="1" customWidth="1"/>
    <col min="15543" max="15543" width="4.5" style="1" customWidth="1"/>
    <col min="15544" max="15544" width="10.875" style="1" customWidth="1"/>
    <col min="15545" max="15545" width="22.375" style="1" customWidth="1"/>
    <col min="15546" max="15546" width="14.375" style="1" customWidth="1"/>
    <col min="15547" max="15547" width="13.625" style="1" customWidth="1"/>
    <col min="15548" max="15548" width="24" style="1" customWidth="1"/>
    <col min="15549" max="15779" width="11" style="1"/>
    <col min="15780" max="15780" width="32.875" style="1" customWidth="1"/>
    <col min="15781" max="15781" width="23" style="1" customWidth="1"/>
    <col min="15782" max="15782" width="0" style="1" hidden="1" customWidth="1"/>
    <col min="15783" max="15783" width="8.25" style="1" customWidth="1"/>
    <col min="15784" max="15784" width="9" style="1" customWidth="1"/>
    <col min="15785" max="15785" width="9.25" style="1" customWidth="1"/>
    <col min="15786" max="15786" width="10.875" style="1" customWidth="1"/>
    <col min="15787" max="15787" width="10.375" style="1" customWidth="1"/>
    <col min="15788" max="15788" width="4" style="1" customWidth="1"/>
    <col min="15789" max="15789" width="4.125" style="1" customWidth="1"/>
    <col min="15790" max="15790" width="3.875" style="1" customWidth="1"/>
    <col min="15791" max="15798" width="3.625" style="1" customWidth="1"/>
    <col min="15799" max="15799" width="4.5" style="1" customWidth="1"/>
    <col min="15800" max="15800" width="10.875" style="1" customWidth="1"/>
    <col min="15801" max="15801" width="22.375" style="1" customWidth="1"/>
    <col min="15802" max="15802" width="14.375" style="1" customWidth="1"/>
    <col min="15803" max="15803" width="13.625" style="1" customWidth="1"/>
    <col min="15804" max="15804" width="24" style="1" customWidth="1"/>
    <col min="15805" max="16035" width="11" style="1"/>
    <col min="16036" max="16036" width="32.875" style="1" customWidth="1"/>
    <col min="16037" max="16037" width="23" style="1" customWidth="1"/>
    <col min="16038" max="16038" width="0" style="1" hidden="1" customWidth="1"/>
    <col min="16039" max="16039" width="8.25" style="1" customWidth="1"/>
    <col min="16040" max="16040" width="9" style="1" customWidth="1"/>
    <col min="16041" max="16041" width="9.25" style="1" customWidth="1"/>
    <col min="16042" max="16042" width="10.875" style="1" customWidth="1"/>
    <col min="16043" max="16043" width="10.375" style="1" customWidth="1"/>
    <col min="16044" max="16044" width="4" style="1" customWidth="1"/>
    <col min="16045" max="16045" width="4.125" style="1" customWidth="1"/>
    <col min="16046" max="16046" width="3.875" style="1" customWidth="1"/>
    <col min="16047" max="16054" width="3.625" style="1" customWidth="1"/>
    <col min="16055" max="16055" width="4.5" style="1" customWidth="1"/>
    <col min="16056" max="16056" width="10.875" style="1" customWidth="1"/>
    <col min="16057" max="16057" width="22.375" style="1" customWidth="1"/>
    <col min="16058" max="16058" width="14.375" style="1" customWidth="1"/>
    <col min="16059" max="16059" width="13.625" style="1" customWidth="1"/>
    <col min="16060" max="16060" width="24" style="1" customWidth="1"/>
    <col min="16061" max="16384" width="11" style="1"/>
  </cols>
  <sheetData>
    <row r="1" spans="1:33" ht="15.75" customHeight="1" x14ac:dyDescent="0.2">
      <c r="A1" s="142"/>
      <c r="B1" s="132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60" t="s">
        <v>34</v>
      </c>
      <c r="U1" s="131"/>
    </row>
    <row r="2" spans="1:33" ht="15" customHeight="1" x14ac:dyDescent="0.2">
      <c r="A2" s="14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62" t="s">
        <v>41</v>
      </c>
      <c r="U2" s="131"/>
    </row>
    <row r="3" spans="1:33" ht="29.25" customHeight="1" x14ac:dyDescent="0.2">
      <c r="A3" s="142"/>
      <c r="B3" s="132" t="s">
        <v>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61" t="s">
        <v>33</v>
      </c>
      <c r="U3" s="2"/>
    </row>
    <row r="5" spans="1:33" x14ac:dyDescent="0.2">
      <c r="A5" s="3" t="s">
        <v>2</v>
      </c>
      <c r="B5" s="133" t="s">
        <v>46</v>
      </c>
      <c r="C5" s="134"/>
      <c r="D5" s="134"/>
      <c r="E5" s="135"/>
      <c r="F5" s="4" t="s">
        <v>3</v>
      </c>
      <c r="G5" s="5">
        <v>2018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33" s="7" customFormat="1" ht="9.75" customHeight="1" x14ac:dyDescent="0.25">
      <c r="A6" s="47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7" customFormat="1" ht="15" customHeight="1" x14ac:dyDescent="0.25">
      <c r="A7" s="3" t="s">
        <v>4</v>
      </c>
      <c r="B7" s="133" t="s">
        <v>45</v>
      </c>
      <c r="C7" s="134"/>
      <c r="D7" s="134"/>
      <c r="E7" s="13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s="7" customFormat="1" ht="9" customHeight="1" x14ac:dyDescent="0.25">
      <c r="A8" s="11"/>
      <c r="B8" s="12"/>
      <c r="C8" s="1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3" s="7" customFormat="1" ht="15.75" customHeight="1" x14ac:dyDescent="0.25">
      <c r="A9" s="14" t="s">
        <v>5</v>
      </c>
      <c r="B9" s="117">
        <v>43281</v>
      </c>
      <c r="C9" s="13"/>
      <c r="D9" s="16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9"/>
      <c r="U9" s="19"/>
      <c r="W9" s="10"/>
      <c r="X9" s="10"/>
      <c r="Y9" s="10"/>
      <c r="Z9" s="10"/>
      <c r="AA9" s="10"/>
      <c r="AB9" s="10"/>
    </row>
    <row r="10" spans="1:33" s="7" customFormat="1" ht="15.75" customHeight="1" x14ac:dyDescent="0.25">
      <c r="A10" s="15"/>
      <c r="B10" s="13"/>
      <c r="C10" s="13"/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9"/>
      <c r="U10" s="19"/>
      <c r="W10" s="10"/>
      <c r="X10" s="10"/>
      <c r="Y10" s="10"/>
      <c r="Z10" s="10"/>
      <c r="AA10" s="10"/>
      <c r="AB10" s="10"/>
    </row>
    <row r="11" spans="1:33" ht="33.75" customHeight="1" x14ac:dyDescent="0.2">
      <c r="A11" s="124" t="s">
        <v>6</v>
      </c>
      <c r="B11" s="136" t="s">
        <v>7</v>
      </c>
      <c r="C11" s="137"/>
      <c r="D11" s="138" t="s">
        <v>8</v>
      </c>
      <c r="E11" s="138" t="s">
        <v>9</v>
      </c>
      <c r="F11" s="129" t="s">
        <v>10</v>
      </c>
      <c r="G11" s="129" t="s">
        <v>11</v>
      </c>
      <c r="H11" s="138" t="s">
        <v>12</v>
      </c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29" t="s">
        <v>13</v>
      </c>
      <c r="U11" s="138" t="s">
        <v>14</v>
      </c>
      <c r="V11" s="124" t="s">
        <v>15</v>
      </c>
    </row>
    <row r="12" spans="1:33" ht="22.5" customHeight="1" x14ac:dyDescent="0.2">
      <c r="A12" s="125"/>
      <c r="B12" s="20" t="s">
        <v>16</v>
      </c>
      <c r="C12" s="20" t="s">
        <v>17</v>
      </c>
      <c r="D12" s="138"/>
      <c r="E12" s="138"/>
      <c r="F12" s="130"/>
      <c r="G12" s="130"/>
      <c r="H12" s="100" t="s">
        <v>18</v>
      </c>
      <c r="I12" s="100" t="s">
        <v>19</v>
      </c>
      <c r="J12" s="100" t="s">
        <v>20</v>
      </c>
      <c r="K12" s="100" t="s">
        <v>21</v>
      </c>
      <c r="L12" s="100" t="s">
        <v>20</v>
      </c>
      <c r="M12" s="100" t="s">
        <v>22</v>
      </c>
      <c r="N12" s="100" t="s">
        <v>22</v>
      </c>
      <c r="O12" s="100" t="s">
        <v>21</v>
      </c>
      <c r="P12" s="100" t="s">
        <v>23</v>
      </c>
      <c r="Q12" s="100" t="s">
        <v>24</v>
      </c>
      <c r="R12" s="100" t="s">
        <v>25</v>
      </c>
      <c r="S12" s="100" t="s">
        <v>26</v>
      </c>
      <c r="T12" s="130"/>
      <c r="U12" s="129"/>
      <c r="V12" s="125"/>
    </row>
    <row r="13" spans="1:33" s="26" customFormat="1" ht="20.100000000000001" customHeight="1" x14ac:dyDescent="0.15">
      <c r="A13" s="126" t="s">
        <v>47</v>
      </c>
      <c r="B13" s="127"/>
      <c r="C13" s="127"/>
      <c r="D13" s="128"/>
      <c r="E13" s="49"/>
      <c r="F13" s="50"/>
      <c r="G13" s="54"/>
      <c r="H13" s="55"/>
      <c r="I13" s="55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5"/>
      <c r="V13" s="57"/>
    </row>
    <row r="14" spans="1:33" s="26" customFormat="1" ht="25.5" x14ac:dyDescent="0.15">
      <c r="A14" s="63" t="s">
        <v>85</v>
      </c>
      <c r="B14" s="21" t="s">
        <v>48</v>
      </c>
      <c r="C14" s="27">
        <v>16</v>
      </c>
      <c r="D14" s="22">
        <v>16</v>
      </c>
      <c r="E14" s="69">
        <f>IF(D14/C14&gt;1,1,D14/C14)</f>
        <v>1</v>
      </c>
      <c r="F14" s="23">
        <v>0.1</v>
      </c>
      <c r="G14" s="68">
        <f>IF(F14="",E14*1/$B$17,E14*F14)</f>
        <v>0.1</v>
      </c>
      <c r="H14" s="24" t="s">
        <v>50</v>
      </c>
      <c r="I14" s="24"/>
      <c r="J14" s="25" t="s">
        <v>50</v>
      </c>
      <c r="K14" s="25"/>
      <c r="L14" s="25" t="s">
        <v>50</v>
      </c>
      <c r="M14" s="25"/>
      <c r="N14" s="25"/>
      <c r="O14" s="25"/>
      <c r="P14" s="25"/>
      <c r="Q14" s="25"/>
      <c r="R14" s="25"/>
      <c r="S14" s="25"/>
      <c r="T14" s="25">
        <f t="shared" ref="T14:T16" si="0">COUNTA(H14:S14)</f>
        <v>3</v>
      </c>
      <c r="U14" s="24" t="s">
        <v>51</v>
      </c>
      <c r="V14" s="90"/>
    </row>
    <row r="15" spans="1:33" s="26" customFormat="1" ht="51.75" customHeight="1" x14ac:dyDescent="0.15">
      <c r="A15" s="63" t="s">
        <v>86</v>
      </c>
      <c r="B15" s="21" t="s">
        <v>49</v>
      </c>
      <c r="C15" s="51">
        <v>12</v>
      </c>
      <c r="D15" s="21">
        <v>6</v>
      </c>
      <c r="E15" s="69">
        <f>IF(D15/C15&gt;1,1,D15/C15)</f>
        <v>0.5</v>
      </c>
      <c r="F15" s="23">
        <v>0.25</v>
      </c>
      <c r="G15" s="105">
        <f>IF(F15="",E15*1/$B$17,E15*F15)</f>
        <v>0.125</v>
      </c>
      <c r="H15" s="24" t="s">
        <v>50</v>
      </c>
      <c r="I15" s="24" t="s">
        <v>50</v>
      </c>
      <c r="J15" s="25" t="s">
        <v>50</v>
      </c>
      <c r="K15" s="25" t="s">
        <v>50</v>
      </c>
      <c r="L15" s="25" t="s">
        <v>50</v>
      </c>
      <c r="M15" s="25" t="s">
        <v>50</v>
      </c>
      <c r="N15" s="25"/>
      <c r="O15" s="25"/>
      <c r="P15" s="25"/>
      <c r="Q15" s="25"/>
      <c r="R15" s="25"/>
      <c r="S15" s="25"/>
      <c r="T15" s="25">
        <f t="shared" si="0"/>
        <v>6</v>
      </c>
      <c r="U15" s="24" t="s">
        <v>51</v>
      </c>
      <c r="V15" s="90" t="s">
        <v>88</v>
      </c>
    </row>
    <row r="16" spans="1:33" s="26" customFormat="1" ht="105" customHeight="1" x14ac:dyDescent="0.15">
      <c r="A16" s="64" t="s">
        <v>87</v>
      </c>
      <c r="B16" s="22" t="s">
        <v>75</v>
      </c>
      <c r="C16" s="51">
        <v>4</v>
      </c>
      <c r="D16" s="21">
        <v>2</v>
      </c>
      <c r="E16" s="69">
        <f>IF(D16/C16&gt;1,1,D16/C16)</f>
        <v>0.5</v>
      </c>
      <c r="F16" s="23">
        <v>0.65</v>
      </c>
      <c r="G16" s="105">
        <f>IF(F16="",E16*1/$B$17,E16*F16)</f>
        <v>0.32500000000000001</v>
      </c>
      <c r="H16" s="24"/>
      <c r="I16" s="24"/>
      <c r="J16" s="25" t="s">
        <v>50</v>
      </c>
      <c r="K16" s="101"/>
      <c r="L16" s="25"/>
      <c r="M16" s="25" t="s">
        <v>50</v>
      </c>
      <c r="N16" s="101"/>
      <c r="O16" s="25"/>
      <c r="P16" s="25" t="s">
        <v>50</v>
      </c>
      <c r="Q16" s="25"/>
      <c r="R16" s="25"/>
      <c r="S16" s="25" t="s">
        <v>50</v>
      </c>
      <c r="T16" s="25">
        <f t="shared" si="0"/>
        <v>4</v>
      </c>
      <c r="U16" s="24" t="s">
        <v>52</v>
      </c>
      <c r="V16" s="90" t="s">
        <v>89</v>
      </c>
    </row>
    <row r="17" spans="1:22" s="26" customFormat="1" ht="20.100000000000001" customHeight="1" x14ac:dyDescent="0.2">
      <c r="A17" s="70" t="s">
        <v>36</v>
      </c>
      <c r="B17" s="71">
        <f>COUNTA(A14:A16)</f>
        <v>3</v>
      </c>
      <c r="C17" s="48"/>
      <c r="D17" s="48"/>
      <c r="E17" s="52" t="s">
        <v>35</v>
      </c>
      <c r="F17" s="31">
        <f>SUM(F14:F16)</f>
        <v>1</v>
      </c>
      <c r="G17" s="76">
        <f>SUM(G14:G16)</f>
        <v>0.55000000000000004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26" customFormat="1" ht="20.100000000000001" customHeight="1" x14ac:dyDescent="0.15">
      <c r="A18" s="126" t="s">
        <v>53</v>
      </c>
      <c r="B18" s="127"/>
      <c r="C18" s="127"/>
      <c r="D18" s="128"/>
      <c r="E18" s="58"/>
      <c r="F18" s="50"/>
      <c r="G18" s="54"/>
      <c r="H18" s="55"/>
      <c r="I18" s="5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66"/>
      <c r="V18" s="59"/>
    </row>
    <row r="19" spans="1:22" s="26" customFormat="1" ht="63.75" customHeight="1" x14ac:dyDescent="0.15">
      <c r="A19" s="63" t="s">
        <v>76</v>
      </c>
      <c r="B19" s="21" t="s">
        <v>77</v>
      </c>
      <c r="C19" s="27">
        <v>1</v>
      </c>
      <c r="D19" s="22">
        <v>0</v>
      </c>
      <c r="E19" s="98">
        <f>IF(D19/C19&gt;1,1,D19/C19)</f>
        <v>0</v>
      </c>
      <c r="F19" s="23">
        <v>0.05</v>
      </c>
      <c r="G19" s="68">
        <f t="shared" ref="G19:G24" si="1">IF(F19="",E19*1/$B$17,E19*F19)</f>
        <v>0</v>
      </c>
      <c r="H19" s="24"/>
      <c r="I19" s="24"/>
      <c r="J19" s="25"/>
      <c r="K19" s="25"/>
      <c r="L19" s="25"/>
      <c r="M19" s="25"/>
      <c r="N19" s="25"/>
      <c r="O19" s="25" t="s">
        <v>50</v>
      </c>
      <c r="P19" s="25" t="s">
        <v>50</v>
      </c>
      <c r="Q19" s="25" t="s">
        <v>50</v>
      </c>
      <c r="R19" s="25"/>
      <c r="S19" s="25"/>
      <c r="T19" s="25">
        <f>COUNTA(H19:S19)</f>
        <v>3</v>
      </c>
      <c r="U19" s="24" t="s">
        <v>78</v>
      </c>
      <c r="V19" s="28"/>
    </row>
    <row r="20" spans="1:22" s="26" customFormat="1" ht="66" customHeight="1" x14ac:dyDescent="0.15">
      <c r="A20" s="63" t="s">
        <v>94</v>
      </c>
      <c r="B20" s="21" t="s">
        <v>100</v>
      </c>
      <c r="C20" s="27">
        <v>10</v>
      </c>
      <c r="D20" s="22">
        <v>7</v>
      </c>
      <c r="E20" s="103">
        <f>IF(D20/C20&gt;1,1,D20/C20)</f>
        <v>0.7</v>
      </c>
      <c r="F20" s="23">
        <v>0.2</v>
      </c>
      <c r="G20" s="68">
        <f t="shared" si="1"/>
        <v>0.13999999999999999</v>
      </c>
      <c r="H20" s="24"/>
      <c r="I20" s="24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4" t="s">
        <v>98</v>
      </c>
      <c r="V20" s="28" t="s">
        <v>99</v>
      </c>
    </row>
    <row r="21" spans="1:22" s="26" customFormat="1" ht="65.25" customHeight="1" x14ac:dyDescent="0.15">
      <c r="A21" s="63" t="s">
        <v>95</v>
      </c>
      <c r="B21" s="21" t="s">
        <v>79</v>
      </c>
      <c r="C21" s="27">
        <v>312</v>
      </c>
      <c r="D21" s="22">
        <v>156</v>
      </c>
      <c r="E21" s="98">
        <f t="shared" ref="E21:E23" si="2">IF(D21/C21&gt;1,1,D21/C21)</f>
        <v>0.5</v>
      </c>
      <c r="F21" s="23">
        <v>0.3</v>
      </c>
      <c r="G21" s="68">
        <f t="shared" si="1"/>
        <v>0.15</v>
      </c>
      <c r="H21" s="24" t="s">
        <v>50</v>
      </c>
      <c r="I21" s="24" t="s">
        <v>50</v>
      </c>
      <c r="J21" s="25" t="s">
        <v>50</v>
      </c>
      <c r="K21" s="25" t="s">
        <v>50</v>
      </c>
      <c r="L21" s="25" t="s">
        <v>50</v>
      </c>
      <c r="M21" s="25" t="s">
        <v>50</v>
      </c>
      <c r="N21" s="25" t="s">
        <v>50</v>
      </c>
      <c r="O21" s="25" t="s">
        <v>50</v>
      </c>
      <c r="P21" s="25" t="s">
        <v>50</v>
      </c>
      <c r="Q21" s="25" t="s">
        <v>50</v>
      </c>
      <c r="R21" s="25" t="s">
        <v>50</v>
      </c>
      <c r="S21" s="25" t="s">
        <v>50</v>
      </c>
      <c r="T21" s="25">
        <f t="shared" ref="T21:T24" si="3">COUNTA(H21:S21)</f>
        <v>12</v>
      </c>
      <c r="U21" s="24" t="s">
        <v>78</v>
      </c>
      <c r="V21" s="28" t="s">
        <v>80</v>
      </c>
    </row>
    <row r="22" spans="1:22" s="26" customFormat="1" ht="65.25" customHeight="1" x14ac:dyDescent="0.15">
      <c r="A22" s="63" t="s">
        <v>102</v>
      </c>
      <c r="B22" s="21" t="s">
        <v>97</v>
      </c>
      <c r="C22" s="51">
        <v>12</v>
      </c>
      <c r="D22" s="21">
        <v>7</v>
      </c>
      <c r="E22" s="103">
        <f t="shared" si="2"/>
        <v>0.58333333333333337</v>
      </c>
      <c r="F22" s="23">
        <v>0.15</v>
      </c>
      <c r="G22" s="68">
        <f t="shared" si="1"/>
        <v>8.7500000000000008E-2</v>
      </c>
      <c r="H22" s="29"/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25"/>
      <c r="U22" s="24" t="s">
        <v>98</v>
      </c>
      <c r="V22" s="28"/>
    </row>
    <row r="23" spans="1:22" s="26" customFormat="1" ht="65.25" customHeight="1" x14ac:dyDescent="0.15">
      <c r="A23" s="63" t="s">
        <v>96</v>
      </c>
      <c r="B23" s="21" t="s">
        <v>81</v>
      </c>
      <c r="C23" s="51">
        <v>90</v>
      </c>
      <c r="D23" s="21">
        <v>43</v>
      </c>
      <c r="E23" s="98">
        <f t="shared" si="2"/>
        <v>0.4777777777777778</v>
      </c>
      <c r="F23" s="23">
        <v>0.25</v>
      </c>
      <c r="G23" s="68">
        <f t="shared" si="1"/>
        <v>0.11944444444444445</v>
      </c>
      <c r="H23" s="29"/>
      <c r="I23" s="29"/>
      <c r="J23" s="30"/>
      <c r="K23" s="30"/>
      <c r="L23" s="30"/>
      <c r="M23" s="30" t="s">
        <v>50</v>
      </c>
      <c r="N23" s="30"/>
      <c r="O23" s="30"/>
      <c r="P23" s="30"/>
      <c r="Q23" s="30"/>
      <c r="R23" s="30" t="s">
        <v>50</v>
      </c>
      <c r="S23" s="30"/>
      <c r="T23" s="25">
        <f t="shared" si="3"/>
        <v>2</v>
      </c>
      <c r="U23" s="24" t="s">
        <v>78</v>
      </c>
      <c r="V23" s="28" t="s">
        <v>82</v>
      </c>
    </row>
    <row r="24" spans="1:22" s="26" customFormat="1" ht="83.25" customHeight="1" x14ac:dyDescent="0.15">
      <c r="A24" s="64" t="s">
        <v>103</v>
      </c>
      <c r="B24" s="22" t="s">
        <v>83</v>
      </c>
      <c r="C24" s="22">
        <v>8</v>
      </c>
      <c r="D24" s="22">
        <v>4</v>
      </c>
      <c r="E24" s="98">
        <f>IF(D24/C24&gt;1,1,D24/C24)</f>
        <v>0.5</v>
      </c>
      <c r="F24" s="23">
        <v>0.05</v>
      </c>
      <c r="G24" s="68">
        <f t="shared" si="1"/>
        <v>2.5000000000000001E-2</v>
      </c>
      <c r="H24" s="24"/>
      <c r="I24" s="24" t="s">
        <v>50</v>
      </c>
      <c r="J24" s="25"/>
      <c r="K24" s="25"/>
      <c r="L24" s="25"/>
      <c r="M24" s="25"/>
      <c r="N24" s="25"/>
      <c r="O24" s="25"/>
      <c r="P24" s="25" t="s">
        <v>50</v>
      </c>
      <c r="Q24" s="25"/>
      <c r="R24" s="25"/>
      <c r="S24" s="25"/>
      <c r="T24" s="25">
        <f t="shared" si="3"/>
        <v>2</v>
      </c>
      <c r="U24" s="24" t="s">
        <v>101</v>
      </c>
      <c r="V24" s="28" t="s">
        <v>84</v>
      </c>
    </row>
    <row r="25" spans="1:22" ht="21.75" customHeight="1" x14ac:dyDescent="0.2">
      <c r="A25" s="70" t="s">
        <v>36</v>
      </c>
      <c r="B25" s="71">
        <f>COUNTA(A19:A24)</f>
        <v>6</v>
      </c>
      <c r="E25" s="53" t="s">
        <v>35</v>
      </c>
      <c r="F25" s="31">
        <f>SUM(F19:F24)</f>
        <v>1</v>
      </c>
      <c r="G25" s="32">
        <f>SUM(G19:G24)</f>
        <v>0.52194444444444443</v>
      </c>
      <c r="H25" s="33"/>
      <c r="I25" s="34"/>
      <c r="J25" s="35"/>
      <c r="K25" s="34"/>
      <c r="L25" s="34"/>
      <c r="M25" s="34"/>
      <c r="N25" s="34"/>
      <c r="O25" s="34"/>
      <c r="P25" s="34"/>
      <c r="Q25" s="34"/>
      <c r="R25" s="34"/>
      <c r="S25" s="34"/>
      <c r="T25" s="36"/>
      <c r="U25" s="77"/>
      <c r="V25" s="37"/>
    </row>
    <row r="26" spans="1:22" s="26" customFormat="1" ht="20.100000000000001" customHeight="1" x14ac:dyDescent="0.15">
      <c r="A26" s="126" t="s">
        <v>54</v>
      </c>
      <c r="B26" s="127"/>
      <c r="C26" s="127"/>
      <c r="D26" s="128"/>
      <c r="E26" s="49"/>
      <c r="F26" s="50"/>
      <c r="G26" s="54"/>
      <c r="H26" s="55"/>
      <c r="I26" s="55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5"/>
      <c r="V26" s="57"/>
    </row>
    <row r="27" spans="1:22" s="26" customFormat="1" ht="44.25" customHeight="1" x14ac:dyDescent="0.15">
      <c r="A27" s="97" t="s">
        <v>60</v>
      </c>
      <c r="B27" s="22" t="s">
        <v>90</v>
      </c>
      <c r="C27" s="27">
        <v>1</v>
      </c>
      <c r="D27" s="22">
        <v>0</v>
      </c>
      <c r="E27" s="69">
        <f>IF(D27/C27&gt;1,1,D27/C27)</f>
        <v>0</v>
      </c>
      <c r="F27" s="81">
        <v>0.15</v>
      </c>
      <c r="G27" s="68">
        <f>IF(F27="",E27*1/$B$17,E27*F27)</f>
        <v>0</v>
      </c>
      <c r="H27" s="24"/>
      <c r="I27" s="24"/>
      <c r="J27" s="25"/>
      <c r="K27" s="25"/>
      <c r="L27" s="25"/>
      <c r="M27" s="25"/>
      <c r="N27" s="25" t="s">
        <v>109</v>
      </c>
      <c r="O27" s="25" t="s">
        <v>109</v>
      </c>
      <c r="P27" s="25" t="s">
        <v>109</v>
      </c>
      <c r="Q27" s="25" t="s">
        <v>109</v>
      </c>
      <c r="R27" s="25" t="s">
        <v>109</v>
      </c>
      <c r="S27" s="25" t="s">
        <v>109</v>
      </c>
      <c r="T27" s="25">
        <f>COUNTA(H27:S27)</f>
        <v>6</v>
      </c>
      <c r="U27" s="24" t="s">
        <v>93</v>
      </c>
      <c r="V27" s="28"/>
    </row>
    <row r="28" spans="1:22" s="26" customFormat="1" ht="91.5" customHeight="1" x14ac:dyDescent="0.15">
      <c r="A28" s="97" t="s">
        <v>61</v>
      </c>
      <c r="B28" s="22" t="s">
        <v>91</v>
      </c>
      <c r="C28" s="80">
        <v>12</v>
      </c>
      <c r="D28" s="22">
        <v>6</v>
      </c>
      <c r="E28" s="69">
        <f>IF(D28/C28&gt;1,1,D28/C28)</f>
        <v>0.5</v>
      </c>
      <c r="F28" s="81">
        <v>0.4</v>
      </c>
      <c r="G28" s="68">
        <f t="shared" ref="G28:G30" si="4">IF(F28="",E28*1/$B$17,E28*F28)</f>
        <v>0.2</v>
      </c>
      <c r="H28" s="24" t="s">
        <v>109</v>
      </c>
      <c r="I28" s="24" t="s">
        <v>109</v>
      </c>
      <c r="J28" s="24" t="s">
        <v>109</v>
      </c>
      <c r="K28" s="24" t="s">
        <v>109</v>
      </c>
      <c r="L28" s="24" t="s">
        <v>109</v>
      </c>
      <c r="M28" s="24" t="s">
        <v>109</v>
      </c>
      <c r="N28" s="24" t="s">
        <v>109</v>
      </c>
      <c r="O28" s="24" t="s">
        <v>109</v>
      </c>
      <c r="P28" s="24" t="s">
        <v>109</v>
      </c>
      <c r="Q28" s="24" t="s">
        <v>109</v>
      </c>
      <c r="R28" s="24" t="s">
        <v>109</v>
      </c>
      <c r="S28" s="24" t="s">
        <v>109</v>
      </c>
      <c r="T28" s="25">
        <f t="shared" ref="T28:T30" si="5">COUNTA(H28:S28)</f>
        <v>12</v>
      </c>
      <c r="U28" s="24" t="s">
        <v>93</v>
      </c>
      <c r="V28" s="28"/>
    </row>
    <row r="29" spans="1:22" s="26" customFormat="1" ht="63.75" customHeight="1" x14ac:dyDescent="0.15">
      <c r="A29" s="97" t="s">
        <v>62</v>
      </c>
      <c r="B29" s="22" t="s">
        <v>92</v>
      </c>
      <c r="C29" s="21">
        <v>2</v>
      </c>
      <c r="D29" s="21">
        <v>1</v>
      </c>
      <c r="E29" s="69">
        <f>IF(D29/C29&gt;1,1,D29/C29)</f>
        <v>0.5</v>
      </c>
      <c r="F29" s="81">
        <v>0.3</v>
      </c>
      <c r="G29" s="68">
        <f t="shared" si="4"/>
        <v>0.15</v>
      </c>
      <c r="H29" s="24" t="s">
        <v>109</v>
      </c>
      <c r="I29" s="24" t="s">
        <v>109</v>
      </c>
      <c r="J29" s="24" t="s">
        <v>109</v>
      </c>
      <c r="K29" s="24" t="s">
        <v>109</v>
      </c>
      <c r="L29" s="24" t="s">
        <v>109</v>
      </c>
      <c r="M29" s="24" t="s">
        <v>109</v>
      </c>
      <c r="N29" s="24" t="s">
        <v>109</v>
      </c>
      <c r="O29" s="24" t="s">
        <v>109</v>
      </c>
      <c r="P29" s="24" t="s">
        <v>109</v>
      </c>
      <c r="Q29" s="24" t="s">
        <v>109</v>
      </c>
      <c r="R29" s="24" t="s">
        <v>109</v>
      </c>
      <c r="S29" s="24" t="s">
        <v>109</v>
      </c>
      <c r="T29" s="25">
        <f t="shared" si="5"/>
        <v>12</v>
      </c>
      <c r="U29" s="24" t="s">
        <v>93</v>
      </c>
      <c r="V29" s="28"/>
    </row>
    <row r="30" spans="1:22" s="26" customFormat="1" ht="58.5" customHeight="1" x14ac:dyDescent="0.15">
      <c r="A30" s="97" t="s">
        <v>63</v>
      </c>
      <c r="B30" s="22" t="s">
        <v>91</v>
      </c>
      <c r="C30" s="27">
        <v>12</v>
      </c>
      <c r="D30" s="22">
        <v>6</v>
      </c>
      <c r="E30" s="69">
        <f>IF(D30/C30&gt;1,1,D30/C30)</f>
        <v>0.5</v>
      </c>
      <c r="F30" s="81">
        <v>0.15</v>
      </c>
      <c r="G30" s="68">
        <f t="shared" si="4"/>
        <v>7.4999999999999997E-2</v>
      </c>
      <c r="H30" s="24" t="s">
        <v>109</v>
      </c>
      <c r="I30" s="24" t="s">
        <v>109</v>
      </c>
      <c r="J30" s="24" t="s">
        <v>109</v>
      </c>
      <c r="K30" s="24" t="s">
        <v>109</v>
      </c>
      <c r="L30" s="24" t="s">
        <v>109</v>
      </c>
      <c r="M30" s="24" t="s">
        <v>109</v>
      </c>
      <c r="N30" s="24" t="s">
        <v>109</v>
      </c>
      <c r="O30" s="24" t="s">
        <v>109</v>
      </c>
      <c r="P30" s="24" t="s">
        <v>109</v>
      </c>
      <c r="Q30" s="24" t="s">
        <v>109</v>
      </c>
      <c r="R30" s="24" t="s">
        <v>109</v>
      </c>
      <c r="S30" s="24" t="s">
        <v>109</v>
      </c>
      <c r="T30" s="25">
        <f t="shared" si="5"/>
        <v>12</v>
      </c>
      <c r="U30" s="24" t="s">
        <v>93</v>
      </c>
      <c r="V30" s="28"/>
    </row>
    <row r="31" spans="1:22" ht="21.75" customHeight="1" x14ac:dyDescent="0.2">
      <c r="A31" s="70" t="s">
        <v>36</v>
      </c>
      <c r="B31" s="71">
        <f>COUNTA(A27:A30)</f>
        <v>4</v>
      </c>
      <c r="E31" s="53" t="s">
        <v>35</v>
      </c>
      <c r="F31" s="31">
        <f>SUM(F27:F30)</f>
        <v>1</v>
      </c>
      <c r="G31" s="32">
        <f>SUM(G27:G30)</f>
        <v>0.42499999999999999</v>
      </c>
      <c r="H31" s="33"/>
      <c r="I31" s="34"/>
      <c r="J31" s="35"/>
      <c r="K31" s="34"/>
      <c r="L31" s="34"/>
      <c r="M31" s="34"/>
      <c r="N31" s="34"/>
      <c r="O31" s="34"/>
      <c r="P31" s="34"/>
      <c r="Q31" s="34"/>
      <c r="R31" s="34"/>
      <c r="S31" s="34"/>
      <c r="T31" s="36"/>
      <c r="U31" s="77"/>
      <c r="V31" s="37"/>
    </row>
    <row r="32" spans="1:22" s="26" customFormat="1" ht="19.5" customHeight="1" x14ac:dyDescent="0.15">
      <c r="A32" s="126" t="s">
        <v>55</v>
      </c>
      <c r="B32" s="127"/>
      <c r="C32" s="127"/>
      <c r="D32" s="128"/>
      <c r="E32" s="121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3"/>
    </row>
    <row r="33" spans="1:22" s="26" customFormat="1" ht="42.75" customHeight="1" x14ac:dyDescent="0.15">
      <c r="A33" s="97" t="s">
        <v>56</v>
      </c>
      <c r="B33" s="99" t="s">
        <v>64</v>
      </c>
      <c r="C33" s="92">
        <v>10560</v>
      </c>
      <c r="D33" s="93">
        <v>5280</v>
      </c>
      <c r="E33" s="69">
        <f>IF(D33/C33&gt;1,1,D33/C33)</f>
        <v>0.5</v>
      </c>
      <c r="F33" s="23">
        <v>0.1</v>
      </c>
      <c r="G33" s="68">
        <f>IF(F33="",E33*1/$B$25,E33*F33)</f>
        <v>0.05</v>
      </c>
      <c r="H33" s="24" t="s">
        <v>109</v>
      </c>
      <c r="I33" s="24" t="s">
        <v>109</v>
      </c>
      <c r="J33" s="24" t="s">
        <v>109</v>
      </c>
      <c r="K33" s="24" t="s">
        <v>109</v>
      </c>
      <c r="L33" s="24" t="s">
        <v>109</v>
      </c>
      <c r="M33" s="24" t="s">
        <v>109</v>
      </c>
      <c r="N33" s="24" t="s">
        <v>109</v>
      </c>
      <c r="O33" s="24" t="s">
        <v>109</v>
      </c>
      <c r="P33" s="24" t="s">
        <v>109</v>
      </c>
      <c r="Q33" s="24" t="s">
        <v>109</v>
      </c>
      <c r="R33" s="24" t="s">
        <v>109</v>
      </c>
      <c r="S33" s="25"/>
      <c r="T33" s="25">
        <f t="shared" ref="T33:T37" si="6">COUNTA(H33:S33)</f>
        <v>11</v>
      </c>
      <c r="U33" s="24" t="s">
        <v>69</v>
      </c>
      <c r="V33" s="118" t="s">
        <v>73</v>
      </c>
    </row>
    <row r="34" spans="1:22" s="26" customFormat="1" ht="42" customHeight="1" x14ac:dyDescent="0.15">
      <c r="A34" s="97" t="s">
        <v>57</v>
      </c>
      <c r="B34" s="99" t="s">
        <v>65</v>
      </c>
      <c r="C34" s="94">
        <v>6600</v>
      </c>
      <c r="D34" s="91">
        <v>3300</v>
      </c>
      <c r="E34" s="69">
        <f t="shared" ref="E34:E35" si="7">IF(D34/C34&gt;1,1,D34/C34)</f>
        <v>0.5</v>
      </c>
      <c r="F34" s="23">
        <v>0.1</v>
      </c>
      <c r="G34" s="68">
        <f t="shared" ref="G34:G35" si="8">IF(F34="",E34*1/$B$25,E34*F34)</f>
        <v>0.05</v>
      </c>
      <c r="H34" s="24" t="s">
        <v>109</v>
      </c>
      <c r="I34" s="24" t="s">
        <v>109</v>
      </c>
      <c r="J34" s="24" t="s">
        <v>109</v>
      </c>
      <c r="K34" s="24" t="s">
        <v>109</v>
      </c>
      <c r="L34" s="24" t="s">
        <v>109</v>
      </c>
      <c r="M34" s="24" t="s">
        <v>109</v>
      </c>
      <c r="N34" s="24" t="s">
        <v>109</v>
      </c>
      <c r="O34" s="24" t="s">
        <v>109</v>
      </c>
      <c r="P34" s="24" t="s">
        <v>109</v>
      </c>
      <c r="Q34" s="24" t="s">
        <v>109</v>
      </c>
      <c r="R34" s="24" t="s">
        <v>109</v>
      </c>
      <c r="S34" s="25"/>
      <c r="T34" s="25">
        <f t="shared" si="6"/>
        <v>11</v>
      </c>
      <c r="U34" s="24" t="s">
        <v>69</v>
      </c>
      <c r="V34" s="119"/>
    </row>
    <row r="35" spans="1:22" s="26" customFormat="1" ht="40.5" customHeight="1" x14ac:dyDescent="0.15">
      <c r="A35" s="97" t="s">
        <v>58</v>
      </c>
      <c r="B35" s="99" t="s">
        <v>66</v>
      </c>
      <c r="C35" s="94">
        <v>5280</v>
      </c>
      <c r="D35" s="91">
        <v>3800</v>
      </c>
      <c r="E35" s="69">
        <f t="shared" si="7"/>
        <v>0.71969696969696972</v>
      </c>
      <c r="F35" s="23">
        <v>0.3</v>
      </c>
      <c r="G35" s="68">
        <f t="shared" si="8"/>
        <v>0.21590909090909091</v>
      </c>
      <c r="H35" s="24" t="s">
        <v>109</v>
      </c>
      <c r="I35" s="24" t="s">
        <v>109</v>
      </c>
      <c r="J35" s="24" t="s">
        <v>109</v>
      </c>
      <c r="K35" s="24" t="s">
        <v>109</v>
      </c>
      <c r="L35" s="24" t="s">
        <v>109</v>
      </c>
      <c r="M35" s="24" t="s">
        <v>109</v>
      </c>
      <c r="N35" s="24" t="s">
        <v>109</v>
      </c>
      <c r="O35" s="24" t="s">
        <v>109</v>
      </c>
      <c r="P35" s="24" t="s">
        <v>109</v>
      </c>
      <c r="Q35" s="24" t="s">
        <v>109</v>
      </c>
      <c r="R35" s="24" t="s">
        <v>109</v>
      </c>
      <c r="S35" s="25"/>
      <c r="T35" s="25">
        <f t="shared" si="6"/>
        <v>11</v>
      </c>
      <c r="U35" s="24" t="s">
        <v>70</v>
      </c>
      <c r="V35" s="119"/>
    </row>
    <row r="36" spans="1:22" s="26" customFormat="1" ht="29.25" customHeight="1" x14ac:dyDescent="0.15">
      <c r="A36" s="97" t="s">
        <v>59</v>
      </c>
      <c r="B36" s="99" t="s">
        <v>67</v>
      </c>
      <c r="C36" s="94">
        <v>14200</v>
      </c>
      <c r="D36" s="91">
        <v>7100</v>
      </c>
      <c r="E36" s="69">
        <f>IF(D36/C36&gt;1,1,D36/C36)</f>
        <v>0.5</v>
      </c>
      <c r="F36" s="23">
        <v>0.3</v>
      </c>
      <c r="G36" s="68">
        <f>IF(F36="",E36*1/$B$25,E36*F36)</f>
        <v>0.15</v>
      </c>
      <c r="H36" s="24" t="s">
        <v>109</v>
      </c>
      <c r="I36" s="24" t="s">
        <v>109</v>
      </c>
      <c r="J36" s="24" t="s">
        <v>109</v>
      </c>
      <c r="K36" s="24" t="s">
        <v>109</v>
      </c>
      <c r="L36" s="24" t="s">
        <v>109</v>
      </c>
      <c r="M36" s="24" t="s">
        <v>109</v>
      </c>
      <c r="N36" s="24" t="s">
        <v>109</v>
      </c>
      <c r="O36" s="24" t="s">
        <v>109</v>
      </c>
      <c r="P36" s="24" t="s">
        <v>109</v>
      </c>
      <c r="Q36" s="24" t="s">
        <v>109</v>
      </c>
      <c r="R36" s="24" t="s">
        <v>109</v>
      </c>
      <c r="S36" s="25"/>
      <c r="T36" s="25">
        <f t="shared" si="6"/>
        <v>11</v>
      </c>
      <c r="U36" s="24" t="s">
        <v>71</v>
      </c>
      <c r="V36" s="119"/>
    </row>
    <row r="37" spans="1:22" s="26" customFormat="1" ht="55.5" customHeight="1" x14ac:dyDescent="0.15">
      <c r="A37" s="97" t="s">
        <v>74</v>
      </c>
      <c r="B37" s="99" t="s">
        <v>68</v>
      </c>
      <c r="C37" s="93">
        <v>11</v>
      </c>
      <c r="D37" s="93">
        <v>6</v>
      </c>
      <c r="E37" s="28">
        <f>IF(D37/C37&gt;1,1,D37/C37)</f>
        <v>0.54545454545454541</v>
      </c>
      <c r="F37" s="23">
        <v>0.2</v>
      </c>
      <c r="G37" s="68">
        <f t="shared" ref="G37" si="9">IF(F37="",E37*1/$B$25,E37*F37)</f>
        <v>0.10909090909090909</v>
      </c>
      <c r="H37" s="24" t="s">
        <v>109</v>
      </c>
      <c r="I37" s="24" t="s">
        <v>109</v>
      </c>
      <c r="J37" s="24" t="s">
        <v>109</v>
      </c>
      <c r="K37" s="24" t="s">
        <v>109</v>
      </c>
      <c r="L37" s="24" t="s">
        <v>109</v>
      </c>
      <c r="M37" s="24" t="s">
        <v>109</v>
      </c>
      <c r="N37" s="24" t="s">
        <v>109</v>
      </c>
      <c r="O37" s="24" t="s">
        <v>109</v>
      </c>
      <c r="P37" s="24" t="s">
        <v>109</v>
      </c>
      <c r="Q37" s="24" t="s">
        <v>109</v>
      </c>
      <c r="R37" s="24" t="s">
        <v>109</v>
      </c>
      <c r="S37" s="25"/>
      <c r="T37" s="25">
        <f t="shared" si="6"/>
        <v>11</v>
      </c>
      <c r="U37" s="24" t="s">
        <v>72</v>
      </c>
      <c r="V37" s="120"/>
    </row>
    <row r="38" spans="1:22" ht="21.75" customHeight="1" x14ac:dyDescent="0.2">
      <c r="A38" s="70" t="s">
        <v>36</v>
      </c>
      <c r="B38" s="71">
        <f>COUNTA(A33:A37)</f>
        <v>5</v>
      </c>
      <c r="E38" s="82" t="s">
        <v>35</v>
      </c>
      <c r="F38" s="31">
        <f>SUM(F33:F37)</f>
        <v>1</v>
      </c>
      <c r="G38" s="32">
        <f>SUM(G33:G37)</f>
        <v>0.57500000000000007</v>
      </c>
      <c r="H38" s="33"/>
      <c r="I38" s="34"/>
      <c r="J38" s="35"/>
      <c r="K38" s="34"/>
      <c r="L38" s="34"/>
      <c r="M38" s="34"/>
      <c r="N38" s="34"/>
      <c r="O38" s="34"/>
      <c r="P38" s="34"/>
      <c r="Q38" s="34"/>
      <c r="R38" s="34"/>
      <c r="S38" s="34"/>
      <c r="T38" s="36"/>
      <c r="U38" s="77"/>
      <c r="V38" s="37"/>
    </row>
    <row r="39" spans="1:22" s="26" customFormat="1" ht="20.100000000000001" customHeight="1" x14ac:dyDescent="0.15">
      <c r="A39" s="126" t="s">
        <v>104</v>
      </c>
      <c r="B39" s="127"/>
      <c r="C39" s="127"/>
      <c r="D39" s="128"/>
      <c r="E39" s="104"/>
      <c r="F39" s="50"/>
      <c r="G39" s="54"/>
      <c r="H39" s="55"/>
      <c r="I39" s="5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5"/>
      <c r="V39" s="57"/>
    </row>
    <row r="40" spans="1:22" s="26" customFormat="1" ht="51" x14ac:dyDescent="0.15">
      <c r="A40" s="63" t="s">
        <v>105</v>
      </c>
      <c r="B40" s="21" t="s">
        <v>106</v>
      </c>
      <c r="C40" s="27">
        <v>1</v>
      </c>
      <c r="D40" s="22">
        <v>0</v>
      </c>
      <c r="E40" s="103">
        <f>IF(D40/C40&gt;1,1,D40/C40)</f>
        <v>0</v>
      </c>
      <c r="F40" s="23">
        <v>0.5</v>
      </c>
      <c r="G40" s="68">
        <f>IF(F40="",E40*1/$B$17,E40*F40)</f>
        <v>0</v>
      </c>
      <c r="H40" s="24" t="s">
        <v>109</v>
      </c>
      <c r="I40" s="24"/>
      <c r="J40" s="25"/>
      <c r="K40" s="25"/>
      <c r="L40" s="25"/>
      <c r="M40" s="25"/>
      <c r="N40" s="25"/>
      <c r="O40" s="25"/>
      <c r="P40" s="25"/>
      <c r="Q40" s="25"/>
      <c r="R40" s="25" t="s">
        <v>109</v>
      </c>
      <c r="S40" s="25" t="s">
        <v>109</v>
      </c>
      <c r="T40" s="25">
        <f t="shared" ref="T40:T41" si="10">COUNTA(H40:S40)</f>
        <v>3</v>
      </c>
      <c r="U40" s="24" t="s">
        <v>108</v>
      </c>
      <c r="V40" s="90" t="s">
        <v>112</v>
      </c>
    </row>
    <row r="41" spans="1:22" s="26" customFormat="1" ht="51.75" customHeight="1" x14ac:dyDescent="0.15">
      <c r="A41" s="64" t="s">
        <v>107</v>
      </c>
      <c r="B41" s="22" t="s">
        <v>110</v>
      </c>
      <c r="C41" s="51">
        <v>1</v>
      </c>
      <c r="D41" s="21">
        <v>1</v>
      </c>
      <c r="E41" s="103">
        <f>IF(D41/C41&gt;1,1,D41/C41)</f>
        <v>1</v>
      </c>
      <c r="F41" s="23">
        <v>0.5</v>
      </c>
      <c r="G41" s="105">
        <f>IF(F41="",E41*1/$B$17,E41*F41)</f>
        <v>0.5</v>
      </c>
      <c r="H41" s="24"/>
      <c r="I41" s="24"/>
      <c r="J41" s="25"/>
      <c r="K41" s="25"/>
      <c r="L41" s="25" t="s">
        <v>109</v>
      </c>
      <c r="M41" s="25" t="s">
        <v>109</v>
      </c>
      <c r="N41" s="25"/>
      <c r="O41" s="25"/>
      <c r="P41" s="25"/>
      <c r="Q41" s="25"/>
      <c r="R41" s="25"/>
      <c r="S41" s="25"/>
      <c r="T41" s="25">
        <f t="shared" si="10"/>
        <v>2</v>
      </c>
      <c r="U41" s="24" t="s">
        <v>51</v>
      </c>
      <c r="V41" s="90" t="s">
        <v>111</v>
      </c>
    </row>
    <row r="42" spans="1:22" s="26" customFormat="1" ht="20.100000000000001" customHeight="1" x14ac:dyDescent="0.2">
      <c r="A42" s="70" t="s">
        <v>36</v>
      </c>
      <c r="B42" s="71">
        <f>COUNTA(A40:A41)</f>
        <v>2</v>
      </c>
      <c r="C42" s="106"/>
      <c r="D42" s="106"/>
      <c r="E42" s="107" t="s">
        <v>35</v>
      </c>
      <c r="F42" s="31">
        <f>SUM(F40:F41)</f>
        <v>1</v>
      </c>
      <c r="G42" s="76">
        <f>SUM(G40:G41)</f>
        <v>0.5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s="26" customFormat="1" ht="20.100000000000001" customHeight="1" x14ac:dyDescent="0.15">
      <c r="A43" s="126" t="s">
        <v>113</v>
      </c>
      <c r="B43" s="127"/>
      <c r="C43" s="127"/>
      <c r="D43" s="128"/>
      <c r="E43" s="110"/>
      <c r="F43" s="50"/>
      <c r="G43" s="54"/>
      <c r="H43" s="55"/>
      <c r="I43" s="5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66"/>
      <c r="V43" s="111"/>
    </row>
    <row r="44" spans="1:22" s="26" customFormat="1" ht="25.5" x14ac:dyDescent="0.15">
      <c r="A44" s="112" t="s">
        <v>114</v>
      </c>
      <c r="B44" s="21"/>
      <c r="C44" s="27"/>
      <c r="D44" s="22"/>
      <c r="E44" s="109"/>
      <c r="F44" s="23"/>
      <c r="G44" s="68">
        <f>IF(F44="",E44*1/$B$47,E44*F44)</f>
        <v>0</v>
      </c>
      <c r="H44" s="24"/>
      <c r="I44" s="24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>
        <f t="shared" ref="T44:T46" si="11">COUNTA(H44:S44)</f>
        <v>0</v>
      </c>
      <c r="U44" s="24"/>
      <c r="V44" s="28"/>
    </row>
    <row r="45" spans="1:22" s="26" customFormat="1" ht="25.5" x14ac:dyDescent="0.15">
      <c r="A45" s="112" t="s">
        <v>115</v>
      </c>
      <c r="B45" s="21"/>
      <c r="C45" s="27"/>
      <c r="D45" s="22"/>
      <c r="E45" s="109"/>
      <c r="F45" s="23"/>
      <c r="G45" s="68">
        <f>IF(F45="",E45*1/$B$47,E45*F45)</f>
        <v>0</v>
      </c>
      <c r="H45" s="24"/>
      <c r="I45" s="24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>
        <f t="shared" si="11"/>
        <v>0</v>
      </c>
      <c r="U45" s="24"/>
      <c r="V45" s="28"/>
    </row>
    <row r="46" spans="1:22" s="26" customFormat="1" ht="12.75" x14ac:dyDescent="0.15">
      <c r="A46" s="113" t="s">
        <v>116</v>
      </c>
      <c r="B46" s="22"/>
      <c r="C46" s="27"/>
      <c r="D46" s="22"/>
      <c r="E46" s="28"/>
      <c r="F46" s="23"/>
      <c r="G46" s="68">
        <f>IF(F46="",E46*1/$B$47,E46*F46)</f>
        <v>0</v>
      </c>
      <c r="H46" s="24"/>
      <c r="I46" s="24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>
        <f t="shared" si="11"/>
        <v>0</v>
      </c>
      <c r="U46" s="24"/>
      <c r="V46" s="28"/>
    </row>
    <row r="47" spans="1:22" x14ac:dyDescent="0.2">
      <c r="A47" s="70" t="s">
        <v>36</v>
      </c>
      <c r="B47" s="71">
        <f>COUNTA(A44:A46)</f>
        <v>3</v>
      </c>
      <c r="E47" s="53" t="s">
        <v>35</v>
      </c>
      <c r="F47" s="31">
        <f>SUM(F44:F46)</f>
        <v>0</v>
      </c>
      <c r="G47" s="76">
        <f>SUM(G44:G46)</f>
        <v>0</v>
      </c>
      <c r="H47" s="114"/>
      <c r="I47" s="114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4"/>
      <c r="V47" s="116"/>
    </row>
    <row r="49" spans="4:12" x14ac:dyDescent="0.2">
      <c r="D49" s="67" t="s">
        <v>37</v>
      </c>
      <c r="G49" s="65">
        <f>AVERAGE(G17,G25,G31,G38,G42,G47)</f>
        <v>0.42865740740740743</v>
      </c>
      <c r="H49" s="95" t="str">
        <f>IF(G49&lt;=60%,"Insatisfactorio",IF(G49&lt;=89%,"Aceptable","Satisfactorio"))</f>
        <v>Insatisfactorio</v>
      </c>
      <c r="I49" s="89"/>
      <c r="J49" s="89"/>
    </row>
    <row r="50" spans="4:12" ht="15" x14ac:dyDescent="0.2">
      <c r="E50" s="38"/>
      <c r="F50" s="39"/>
      <c r="G50" s="39"/>
      <c r="H50" s="102"/>
      <c r="I50" s="102"/>
      <c r="J50" s="40"/>
    </row>
    <row r="51" spans="4:12" ht="15" x14ac:dyDescent="0.2">
      <c r="E51" s="139" t="s">
        <v>38</v>
      </c>
      <c r="F51" s="140"/>
      <c r="G51" s="141"/>
      <c r="H51" s="41"/>
      <c r="I51" s="41"/>
      <c r="J51" s="41"/>
    </row>
    <row r="52" spans="4:12" ht="25.5" x14ac:dyDescent="0.2">
      <c r="D52"/>
      <c r="E52" s="42" t="s">
        <v>27</v>
      </c>
      <c r="F52" s="43" t="s">
        <v>28</v>
      </c>
      <c r="G52" s="42" t="s">
        <v>29</v>
      </c>
      <c r="I52" s="41"/>
      <c r="J52" s="41"/>
    </row>
    <row r="53" spans="4:12" x14ac:dyDescent="0.2">
      <c r="D53"/>
      <c r="E53" s="44" t="s">
        <v>30</v>
      </c>
      <c r="F53" s="45" t="s">
        <v>31</v>
      </c>
      <c r="G53" s="46" t="s">
        <v>32</v>
      </c>
      <c r="I53" s="8"/>
      <c r="J53" s="8"/>
    </row>
    <row r="60" spans="4:12" x14ac:dyDescent="0.2">
      <c r="F60" s="83"/>
      <c r="G60" s="41"/>
      <c r="H60" s="41"/>
      <c r="I60" s="88"/>
      <c r="J60" s="88"/>
      <c r="K60" s="88"/>
      <c r="L60" s="88"/>
    </row>
    <row r="61" spans="4:12" ht="15" x14ac:dyDescent="0.2">
      <c r="G61" s="2"/>
      <c r="H61" s="2"/>
      <c r="I61" s="2"/>
      <c r="J61" s="79"/>
      <c r="K61" s="79"/>
      <c r="L61" s="40"/>
    </row>
    <row r="62" spans="4:12" x14ac:dyDescent="0.2">
      <c r="G62" s="41"/>
      <c r="H62" s="41"/>
      <c r="I62" s="41"/>
      <c r="J62" s="41"/>
      <c r="K62" s="41"/>
      <c r="L62" s="41"/>
    </row>
    <row r="63" spans="4:12" x14ac:dyDescent="0.2">
      <c r="F63"/>
      <c r="G63" s="84"/>
      <c r="H63" s="85"/>
      <c r="I63" s="84"/>
      <c r="K63" s="41"/>
      <c r="L63" s="41"/>
    </row>
    <row r="64" spans="4:12" x14ac:dyDescent="0.2">
      <c r="F64"/>
      <c r="G64" s="86"/>
      <c r="H64" s="87"/>
      <c r="I64" s="87"/>
      <c r="K64" s="8"/>
      <c r="L64" s="8"/>
    </row>
  </sheetData>
  <mergeCells count="25">
    <mergeCell ref="A39:D39"/>
    <mergeCell ref="E51:G51"/>
    <mergeCell ref="B7:E7"/>
    <mergeCell ref="A1:A3"/>
    <mergeCell ref="B1:S2"/>
    <mergeCell ref="A32:D32"/>
    <mergeCell ref="A43:D43"/>
    <mergeCell ref="U1:U2"/>
    <mergeCell ref="B3:S3"/>
    <mergeCell ref="B5:E5"/>
    <mergeCell ref="A18:D18"/>
    <mergeCell ref="A11:A12"/>
    <mergeCell ref="B11:C11"/>
    <mergeCell ref="D11:D12"/>
    <mergeCell ref="E11:E12"/>
    <mergeCell ref="H11:S11"/>
    <mergeCell ref="T11:T12"/>
    <mergeCell ref="U11:U12"/>
    <mergeCell ref="V33:V37"/>
    <mergeCell ref="E32:V32"/>
    <mergeCell ref="V11:V12"/>
    <mergeCell ref="A13:D13"/>
    <mergeCell ref="F11:F12"/>
    <mergeCell ref="G11:G12"/>
    <mergeCell ref="A26:D26"/>
  </mergeCells>
  <conditionalFormatting sqref="G49">
    <cfRule type="cellIs" dxfId="2" priority="4" stopIfTrue="1" operator="greaterThan">
      <formula>0.9</formula>
    </cfRule>
    <cfRule type="cellIs" dxfId="1" priority="5" stopIfTrue="1" operator="between">
      <formula>0.61</formula>
      <formula>0.89</formula>
    </cfRule>
    <cfRule type="cellIs" dxfId="0" priority="6" stopIfTrue="1" operator="lessThanOrEqual">
      <formula>0.6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" sqref="C3"/>
    </sheetView>
  </sheetViews>
  <sheetFormatPr baseColWidth="10" defaultRowHeight="14.25" x14ac:dyDescent="0.2"/>
  <cols>
    <col min="1" max="1" width="6.375" customWidth="1"/>
    <col min="2" max="2" width="43.25" customWidth="1"/>
    <col min="3" max="3" width="16.375" customWidth="1"/>
  </cols>
  <sheetData>
    <row r="1" spans="1:3" ht="15" x14ac:dyDescent="0.25">
      <c r="A1" s="72" t="s">
        <v>44</v>
      </c>
      <c r="B1" s="72"/>
    </row>
    <row r="2" spans="1:3" ht="15" x14ac:dyDescent="0.25">
      <c r="A2" s="72"/>
      <c r="B2" s="72"/>
    </row>
    <row r="3" spans="1:3" ht="15" x14ac:dyDescent="0.25">
      <c r="A3" s="75" t="s">
        <v>42</v>
      </c>
      <c r="B3" s="75" t="s">
        <v>43</v>
      </c>
      <c r="C3" s="75" t="s">
        <v>40</v>
      </c>
    </row>
    <row r="4" spans="1:3" x14ac:dyDescent="0.2">
      <c r="A4" s="78">
        <v>1</v>
      </c>
      <c r="B4" s="73"/>
      <c r="C4" s="96"/>
    </row>
    <row r="5" spans="1:3" x14ac:dyDescent="0.2">
      <c r="A5" s="78">
        <v>2</v>
      </c>
      <c r="B5" s="73"/>
      <c r="C5" s="96"/>
    </row>
    <row r="6" spans="1:3" x14ac:dyDescent="0.2">
      <c r="A6" s="78">
        <v>3</v>
      </c>
      <c r="B6" s="73"/>
      <c r="C6" s="96"/>
    </row>
    <row r="7" spans="1:3" x14ac:dyDescent="0.2">
      <c r="A7" s="78">
        <v>4</v>
      </c>
      <c r="B7" s="73"/>
      <c r="C7" s="96"/>
    </row>
    <row r="8" spans="1:3" ht="15.75" thickBot="1" x14ac:dyDescent="0.3">
      <c r="B8" s="74" t="s">
        <v>39</v>
      </c>
      <c r="C8" s="108" t="e">
        <f>AVERAGE(C4:C7)</f>
        <v>#DIV/0!</v>
      </c>
    </row>
    <row r="9" spans="1:3" ht="15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DPE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luis.molano</dc:creator>
  <cp:lastModifiedBy>luis alberto molano lopez</cp:lastModifiedBy>
  <dcterms:created xsi:type="dcterms:W3CDTF">2015-12-04T22:13:45Z</dcterms:created>
  <dcterms:modified xsi:type="dcterms:W3CDTF">2019-02-13T22:15:01Z</dcterms:modified>
</cp:coreProperties>
</file>