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TO 2021\DESARROLLO DE ACTIVIDADES\ACTIVIDADES INFORME 2\CONSOLIDADO TRANSPARENCIA\SEGUIMIENTO A PROYECTOS\"/>
    </mc:Choice>
  </mc:AlternateContent>
  <xr:revisionPtr revIDLastSave="0" documentId="8_{39A20C45-28C7-4102-8380-E638B88B21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5" r:id="rId1"/>
    <sheet name="TD" sheetId="6" r:id="rId2"/>
    <sheet name="Hoja2" sheetId="7" r:id="rId3"/>
    <sheet name="sobrantes" sheetId="3" r:id="rId4"/>
  </sheets>
  <definedNames>
    <definedName name="_xlnm._FilterDatabase" localSheetId="0" hidden="1">CONSOLIDADO!$A$1:$AB$103</definedName>
    <definedName name="_xlnm._FilterDatabase" localSheetId="3" hidden="1">sobrantes!$B$3:$L$20</definedName>
  </definedNames>
  <calcPr calcId="191029"/>
  <pivotCaches>
    <pivotCache cacheId="1" r:id="rId5"/>
  </pivotCaches>
</workbook>
</file>

<file path=xl/calcChain.xml><?xml version="1.0" encoding="utf-8"?>
<calcChain xmlns="http://schemas.openxmlformats.org/spreadsheetml/2006/main">
  <c r="G7" i="5" l="1"/>
  <c r="M7" i="5"/>
  <c r="Q7" i="5"/>
  <c r="U7" i="5"/>
  <c r="AC52" i="5"/>
  <c r="AC3" i="5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2" i="5"/>
  <c r="AB103" i="5" l="1"/>
  <c r="E103" i="5" l="1"/>
  <c r="D103" i="5"/>
  <c r="V103" i="5"/>
  <c r="K103" i="5"/>
  <c r="J3" i="3"/>
  <c r="I3" i="3"/>
  <c r="K3" i="3" s="1"/>
  <c r="L103" i="5" l="1"/>
  <c r="Z103" i="5"/>
  <c r="G103" i="5"/>
  <c r="O103" i="5"/>
  <c r="F103" i="5"/>
  <c r="Y103" i="5"/>
  <c r="U103" i="5"/>
  <c r="P103" i="5"/>
  <c r="T103" i="5"/>
  <c r="H103" i="5"/>
  <c r="M103" i="5"/>
  <c r="Q103" i="5"/>
  <c r="S103" i="5"/>
  <c r="W103" i="5"/>
  <c r="AA103" i="5"/>
  <c r="N103" i="5"/>
  <c r="R103" i="5"/>
  <c r="I103" i="5"/>
  <c r="X103" i="5" l="1"/>
  <c r="J103" i="5"/>
  <c r="AC10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E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SE SUMAN $ 85 MLL DE TRANSPORTE, SEGÚN DCTO LIQUIDACION PPTO 2020</t>
        </r>
      </text>
    </comment>
  </commentList>
</comments>
</file>

<file path=xl/sharedStrings.xml><?xml version="1.0" encoding="utf-8"?>
<sst xmlns="http://schemas.openxmlformats.org/spreadsheetml/2006/main" count="444" uniqueCount="280">
  <si>
    <t>SECRETARÍA</t>
  </si>
  <si>
    <t># RADICADO</t>
  </si>
  <si>
    <t>PROYECTO</t>
  </si>
  <si>
    <t>PROPIOS</t>
  </si>
  <si>
    <t>SGP</t>
  </si>
  <si>
    <t>PLANEACIÓN</t>
  </si>
  <si>
    <t>IMPLEMENTACION DEL PROGRAMA DE PLANEACION 2020 PARA LA REVISON, AJUSTE Y/O FORMULACION DEL PLAN DE ORDENAMIENTO TERRITORIAL EN EL MUNICIPIO DE POPAYAN</t>
  </si>
  <si>
    <t>IMPLEMENTACION DEL PROGRAMA DE PLANEACION 2020 FORTALECIMIENTO INSTITUCIONAL PARA EL ORDNEMIENTO TERRITORIAL EN EL MUNICIPIO DE POPAYAN</t>
  </si>
  <si>
    <t>IMPLEMENTACION DEL PROGRAMA DE PLANEACION 2019 FORTALECIMIENTO AL PROCESO DE ESTRATIFICACION PARA LA ORDENACION DEL TERRITORIO DEL MUNICIPIO DE POPAYAN</t>
  </si>
  <si>
    <t>FORTALECER LA CAPACIDAD INSTITUCIONAL A PARTIR DE LA IMPLEMENTACION DE TECNOLOGIAS DE PUNTA PARA LA PRESTACIÓN DEL SERVICIO PÚBLICO DE LA GESTIÓN CATASTRAL DEL MUNICIPIO DE POPAYÁN CON ENFOQUE MULTIPROPOSITO</t>
  </si>
  <si>
    <t>DAFE</t>
  </si>
  <si>
    <t>IMPLEMENTACION DEL PROGRAMA 2020 PROMOCION DEL DESARROLLO EN EMPLEO, EMPRENDIMIENTO E INNOVACION EN EL MUNICIPIO DE POPAYAN</t>
  </si>
  <si>
    <t>IMPLEMENTACION DEL PROGRAMA FORTALECIMIENTO DEL SECTOR TURISMO 2020 EN EL MUNICIPIO DE POPAYAN</t>
  </si>
  <si>
    <t>IMPLEMENTACION DEL PROGRAMA DE UMATA 2020 DESARROLLO AGROPECUARIO E INNOVACION RURAL EN EL MUNICIPIO DE POPAYAN</t>
  </si>
  <si>
    <t>IMPLEMENTACIÓN DEL ÁREA DE GESTIÓN DE PROYECTOS 2020 DEL MUNICIPIO POPAYÁN</t>
  </si>
  <si>
    <t>IMPLEMENTACION DEL PROGRAMA GESTION AMBIENTAL DEL TERRITORIO VIGENCIA 2020 EN EL MUNICIPIO DE POPAYAN</t>
  </si>
  <si>
    <t>IMPLEMENTACION DEL PROGRAMA DE FORTALECIMIENTO DE ECOSISTEMAS ESTRATEGICOS RECURSO HIDRICO VIGENCIA 2020 DEL MUNICIPIO DE POPAYAN</t>
  </si>
  <si>
    <t>FORTALECIMIENTO DE LA GESTIÓN DEL EMPLEO, EMPRENDIMIENTO, CIENCIA TECNOLOGIA E INOVACION 2020 DEL MUNICIPIO POPAYÁN</t>
  </si>
  <si>
    <t>Fortalecimiento del componente del plan de desarrollo seguridad y soberania alimentaria en el marco del desarrollo rural y agro del municipio popayán</t>
  </si>
  <si>
    <t>FORTALECIMIENTO DEL COMPONENTE DEL PLAN DE DESARROLLO AMBIENTE Y CAMBIO CLIMATICO EN EL MARCO DEL DESARROLLO SOSTENIBLE 2020 DEL MUNICIPIO POPAYÁN</t>
  </si>
  <si>
    <t>DEPORTE Y CULTURA</t>
  </si>
  <si>
    <t>IMPLEMENTACION DEL PROGRAMA DE CULTURA 2020 PARA LA CULTURA, IDENTIDAD Y PATRIMONIO EN EL MUNICIPIO DE POPAYÁN</t>
  </si>
  <si>
    <t xml:space="preserve">IMPLEMENTACION DEL PROGRAMA DE DEPORTE 2020 PARA EL DEPORTE, RECREACION, APROVECHAMIENTO DEL TIEMPO LIBRE Y ACTIVIDAD FISICA EN EL MUNICIPIO DE POPAYAN. </t>
  </si>
  <si>
    <t>GENERAL</t>
  </si>
  <si>
    <t>IMPLEMENTACION DEL PROGRAMA DE GENERAL 2020 MEJORAMIENTO DE LA INFRAESTRUCTURA DE LOS BIENES PUBLICOS EN EL MUNICIPIO DE POPAYAN</t>
  </si>
  <si>
    <t>IMPLEMENTACION DEL PROGRAMA DE GENERAL 2020 PLAN DE TECNOLOGIAS DEL MUNICIPIO DE POPAYAN</t>
  </si>
  <si>
    <t>EDUCACION</t>
  </si>
  <si>
    <t>IMPLEMENTACIÓN DEL PROGRAMA DE "CALIDAD EDUCATIVA"  PARA LA VIGENCIA 2020 DEL MUNICIPIO DE POPAYÁN</t>
  </si>
  <si>
    <t>IMPLEMENTACIÓN DEL PROGRAMA DE COBERTURA EDUCATIVA VIGENCIA 2020 PARA LA CONSTRUCCION, MATENIMIENTO Y ADECUACIÓN DE INFRAESTRUCTURA  EN LAS IE DEL MUNICIPIO DE POPAYÁN</t>
  </si>
  <si>
    <t>IMPLEMENTACIÓN DEL PROGRAMA DE COBERTURA EDUCATIVA VIGENCIA  2020 PARA EL SUMINISTRO DE ALIMENTACION ESCOLAR DE LAS IE DEL MUNICIPIO DE POPAYÁN</t>
  </si>
  <si>
    <t>IMPLEMENTACIÓN DEL PROGRAMA DE COBERTURA EDUCATIVA VIGENCIA 2020 PARA LA INCLUSION EN LAS IE DEL MUNICIPIO DE POPAYÁN</t>
  </si>
  <si>
    <t>IMPLEMENTACIÓN DEL PROGRAMA DE COBERTURA EDUCATIVA VIGENCIA 2020 PARA LA PREVENCION DEL RIESGO EN LAS IE DEL MUNICIPIO DE POPAYÁN</t>
  </si>
  <si>
    <t>IMPLEMENTACIÓN DEL PROGRAMA DE EDUCACION 2020 PARA LA DOTACIÓN DE ELEMENTOS A LAS IE DEL MUNICIPIO DE POPAYÁN</t>
  </si>
  <si>
    <t>IMPLEMENTACIÓN DEL PROGRAMA DE EFICIENCIA EDUCATIVA VIGENCIA 2020 PARA EL MEJORAMIENTO DEL MODELO DE GESTION DEL SISTEMA EDUCATIVO EN EL MUNICIPIO DE POPAYAN</t>
  </si>
  <si>
    <t>IMPLEMENTACIÓN DEL PROGRAMA DE EFICIENCIA EDUCATIVA VIGENCIA 2020 PARA EL CUMPLIMIENTO DE LAS OBLIGACIONES LABORALES DEL SISTEMA EDUCATIVO EN EL MUNICIPIO DE POPAYÁN</t>
  </si>
  <si>
    <t>GOBIERNO</t>
  </si>
  <si>
    <t>IMPLEMENTACION DEL PROGRAMA DE GOBIERNO 2020 PARA LA ASISTENCIA, ATENCION Y REPARACION INTEGRAL A LA POBLACION VULNERABLE, VICTIMA DEL MUNICIPIO DE POPAYAN</t>
  </si>
  <si>
    <t>IMPLEMENTACION DEL PROGRAMA DE GOBIERNO 2020 PARA LA PAZ, DERECHOS HUMANOS Y REINTEGRACION DE LA POBLACION VULNERABLE EN EL MUNICIPIO DE POPAYAN</t>
  </si>
  <si>
    <t>IMPLEMENTACION DEL PROGRAMA DE GOBIERNO 2020 DIVERSIDAD SEXUAL EN EL MUNICIPIO DE POPAYAN</t>
  </si>
  <si>
    <t>IMPLEMENTACION DEL PROGRAMA DE GOBIERNO 2020 POBLACION AFRODESCENDIENTE EN EL MUNICIPIO DE POPAYAN</t>
  </si>
  <si>
    <t>IMPLEMENTACION DEL PROGRAMA DE GOBIERNO 2020 PARA RESGUARDOS INDIGENAS EN EL MUNICIPIO DE POPAYAN</t>
  </si>
  <si>
    <t>IMPLEMENTACION DEL PROGRAMA DE GOBIERNO 2020 UNIDOS POR EL CAMBIO PARA POBLACION VULNERABLE EN EL MUNICIPIO DE POPAYAN</t>
  </si>
  <si>
    <t>IMPLEMENTACION DEL PROGRAMA DE GOBIERNO 2020 MAS FAMILIAS EN ACCION PARA POBLACION VULNERABLE EN EL MUNICIPIO DE POPAYAN</t>
  </si>
  <si>
    <t>IMPLEMENTACION DEL PROGRAMA DE GOBIERNO 2020 PROGRAMAS SOCIALES PARA EL CAMBIO EN EL MUNICIPIO DE POPAYAN</t>
  </si>
  <si>
    <t>IMPLEMENTACION DEL PROGRAMA DE GOBIERNO 2020 ATENCION INTEGRAL A INFANCIA Y ADOLESCENCIA EN EL MUNICIPIO DE POPAYAN</t>
  </si>
  <si>
    <t>IMPLEMENTACION DEL PROGRAMA DE GOBIERNO 2020 JOVENES POR EL CAMBIO EN EL MUNICIPIO DE POPAYAN</t>
  </si>
  <si>
    <t>IMPLEMENTACION DEL PROGRAMA DE GOBIERNO 2020 DEMOCRACIA, PARTICIPACION CIUDADANA Y DESARROLLO COMUNITARIO EN EL MUNICIPIO DE POPAYAN</t>
  </si>
  <si>
    <t>IMPLEMENTACION DEL PROGRAMA DE GOBIERNO 2020 SEGURIDAD Y CONVIVENCIA CIUDADANA EN EL MUNICIPIO DE POPAYAN</t>
  </si>
  <si>
    <t>IMPLEMENTACION DEL PROGRAMA DE GOBIERNO 2020 JUSTICIA Y PAZ PARA EL CAMBIO EN EL MUNICIPIO DE POPAYAN</t>
  </si>
  <si>
    <t>IMPLEMENTACION DEL PROGRAMA DE GOBIERNO 2020 MODERNIZACION ADMINISTRATIVA Y ORGANIZACIONAL PARA EL FORTALECIMIENTO INSTITUCIONAL DEL MUNICIPIO DE POPAYAN</t>
  </si>
  <si>
    <t>IMPLEMENTACION DEL PROGRAMA DE GOBIERNO 2020 GESTION INTEGRAL DEL ESPACIO PUBLICO EN EL MUNICIPIO DE POPAYAN</t>
  </si>
  <si>
    <t>IMPLEMENTACION DE ESTRATEGIAS DE SEGURIDAD Y CONVIVIENCIA PARA EL FORTALECIMIENTO DE LA VIGILANCIA Y CONTROL EN EL MUNICIPIO POPAYAN</t>
  </si>
  <si>
    <t>HACIENDA</t>
  </si>
  <si>
    <t>IMPLEMENTACION DEL PROGRAMA DE HACIENDA 2020 GESTION FINANCIERA Y RECAUDO EN EL MUNICIPIO DE POPAYAN</t>
  </si>
  <si>
    <t>IMPLEMENTACION DEL PROGRAMA DE HACIENDA 2020 MODERNIZACION DE LA SECRETARIA DE HACIENDA DEL MUNICIPIO DE POPAYAN</t>
  </si>
  <si>
    <t>TRANSITO</t>
  </si>
  <si>
    <t>IMPLEMENTACION DEL PROGRAMA DE TRANSITO Y TRANSPORTE 2020 MODERNIZACION PARA LA MOVILIDAD Y EL TRANSPORTE EN EL MUNICIPIO DE POPAYAN</t>
  </si>
  <si>
    <t>IMPLEMENTACION DEL PROGRAMA DE TRANSITO Y TRANSPORTE 2020 PLAN MAESTRO DE MOVILIDAD EN EL MUNICIPIO DE POPAYAN</t>
  </si>
  <si>
    <t>IMPLEMENTACION DEL PROGRAMA DE TRANSITO Y TRANSPORTE 2020 FORTALECIMIENTO INTEGRAL DE LA SECRETARIA DE TRANSITO EN EL MUNICIPIO DE POPAYAN</t>
  </si>
  <si>
    <t>IMPLEMENTACION DEL PROGRAMA DE TRANSITO Y TRANSPORTE 2020 CULTURA CIUDADANA EN LAS VIAS DEL MUNICIPIO DE POPAYAN</t>
  </si>
  <si>
    <t>IMPLEMENTACION DEL PROGRAMA DE TRANSITO Y TRANSPORTE 2020 SEGURIDAD VIAL EN EL MUNICIPIO DE POPAYAN</t>
  </si>
  <si>
    <t>MUJER</t>
  </si>
  <si>
    <t>IMPLEMENTACION DEL PROGRAMA DE LA MUJER 2020 MUJER CON EQUIDAD DE POBLACION VULNERABLE EN EL MUNICIPIO DE POPAYAN</t>
  </si>
  <si>
    <t>OAGR</t>
  </si>
  <si>
    <t>IMPLEMENTACION DEL PROGRAMA DE GESTION DEL RIESGO DE DESASTRES 2020 CONOCIMIENTO, COMUNICACIÓN Y MONITOREO DEL RIESGO EN EL MUNICIPIO DE POPAYAN</t>
  </si>
  <si>
    <t>IMPLEMENTACION DEL PROGRAMA DE GESTION DEL RIESGO DE DESASTRES 2020 REDUCCION DEL RIESGO Y ADAPTACION AL CAMBIO CLIMATICO PARA OPTIMIZAR EL DESARROLLO MUNICIPAL DE POPAYAN</t>
  </si>
  <si>
    <t>IMPLEMENTACION DEL PROGRAMA DE GESTION DEL RIESGO DE DESASTRES 2020 RESPUESTA A EMERGENCIAS Y PREPARACION PARA EL MANEJO DE DESASTRES EN EL MUNICIPIO DE POPAYAN</t>
  </si>
  <si>
    <t>INFRAESTRUCTURA</t>
  </si>
  <si>
    <t>IMPLEMENTACION DEL PROGRAMA DE INFRAESTRUCTURA 2020 PARA VIVIENDA EN EL MUNICIPIO DE POPAYAN</t>
  </si>
  <si>
    <t>IMPLEMENTACION DEL PROGRAMA DE INFRAESTRUCTURA 2020 PARA LA CONSTRUCCION, REHABILITACION Y/O MANTENIMIENTO Y/O MEJORAMIENTO VIAL EN EL SECTOR URBANO DEL MUNICIPIO DE POPAYAN</t>
  </si>
  <si>
    <t>CONSERVACION DE VIAS URBANAS DEL PROGRAMA DE TRANSPORTE "INFRAESTRUCTURA VIAL" 2020 EN EL MUNICIPIO DE POPAYAN</t>
  </si>
  <si>
    <t>IMPLEMENTACION DEL PROGRAMA DE INFRAESTRUCTURA VIAL PARA LA CONSTRUCCION, REHABILITACION, MEJORAMIENTO Y MANTENIMIENTO DE OBRAS EN EL AREA URBANA Y RURAL DEL MUNICIPIO DE POPAYAN 2018-2020</t>
  </si>
  <si>
    <t>IMPLEMENTACION DEL PROGRAMA DE INFRAESTRUCTURA 2020 PARA LA CONSTRUCCION, REHABILITACION Y/O MANTENIMIENTO Y/O MEJORAMIENTO VIAL EN EL SECTOR RURAL DEL MUNICIPIO DE POPAYAN</t>
  </si>
  <si>
    <t>IMPLEMENTACION DEL PROGRAMA DE INFRAESTRUCTURA 2020 PARA EL ESTATUTO DE VALORIZACION EN EL MUNICIPIO DE POPAYAN</t>
  </si>
  <si>
    <t>IMPLEMENTACION DEL PLAN DE MEJORAMIENTO DE INFRAESTRUCTURA URBANA Y RURAL 2020 PRESUPUESTO PARTICIPATIVO</t>
  </si>
  <si>
    <t>IMPLEMENTACION DEL PROGRAMA "PROYECTOS DE INFRAESTRUCTURA DE ALTO IMPACTO" 2020 PARA EL CENTRO DE BENEFICIO ANIMAL EN EL MUNICIPIO DE POPAYAN</t>
  </si>
  <si>
    <t>IMPLEMENTACION DEL PROGRAMA DE INFRAESTRUCTURA PARA EDIFICACIONES, POLIDEPORTIVOS Y PARQUE 2020 EN EL MUNICIPIO DE POPAYAN</t>
  </si>
  <si>
    <t>IMPLEMENTACION DEL PROGRAMA DE MANTENIMIENTO Y ADECUACION DE BIENES INMUEBLES MUNICIPALES 2020 EN LA SECRETARIA DE INFRAESTRUCTURA DEL MUNICIPIO DE POPAYAN</t>
  </si>
  <si>
    <t>IMPLEMENTACION DEL PROGRAMA DE INFRAESTRUCTURA 2020 PARA EL ALUMBRADO PUBLICO EN EL MUNICIPIO DE POPAYAN</t>
  </si>
  <si>
    <t>IMPLEMENTACION DEL PROGRAMA DE INFRASTRUCTURA 2020 PARA SUBSIDIOS DE ASEO EN EL MUNICIPIO DE POPAYAN</t>
  </si>
  <si>
    <t>IMPLEMENTACION DEL PROGRAMA INFRAESTRUCTURA 2020 PARA EL CIERRE DEL RELLENO SANITARIO EN EL MUNICIPIO DE POPAYAN</t>
  </si>
  <si>
    <t>IMPLEMENTACION DEL PROGRAMA DE INFRAESTRUCTURA PARA EL ACUEDUCTO Y ALCANTARILLADO EN EL MUNICIPIO DE POPAYAN</t>
  </si>
  <si>
    <t xml:space="preserve">IMPLEMENTACION DEL PROGRAMA PROYECTOS ESTRATEGICOS DE ACUEDUCTO Y ALCANTARILLADO 2020 PARA EL MEJORAMIENTO DE SERVICIOS DE AGUA POTABLE Y SANEAMIENTO BASICO EN EL MUNICIPIO DE POPAYAN </t>
  </si>
  <si>
    <t>IMPLEMENTACION DEL PROGRAMA DE SERVICIOS PUBLICOS INVERSION Y SUPERVISION EN SERVICIOS PUBLICOS PARA ELECTRIFICACION 2020 EN EL MUNICIPIO DE POPAYAN.</t>
  </si>
  <si>
    <t>IMPLEMENTACION DEL PROGRAMA DE MOVILIDAD 2020 SISTEMA ESTRATEGICO DE TRANSPORTE PUBLICO EN EL MUNICIPIO DE POPAYAN</t>
  </si>
  <si>
    <t>Implementación del programa de obras de reposición en la red de acueducto y alcantarillado en el muncipio de popayán</t>
  </si>
  <si>
    <t>Mejoramiento de viivenda Popayan en el marco del programa nacional CASA DIGNA VIDA DIGNA</t>
  </si>
  <si>
    <t>CONSTRUCCION OBRAS DE INFRAESTRUCTURA EN EL CENTRO DE BIENESTAR ANIMAL DEL MUNICIPIO DE POPAYAN</t>
  </si>
  <si>
    <t>Implementación del programa de infraestructura 2019 para la construcción, rehabilitación, y/o mantenimiento y/o mejoramiento vial en el sector urbano del municipio de popayán</t>
  </si>
  <si>
    <t>Implementación del programa de Recuperación de la Malla Vial en el municipio de Popayán.</t>
  </si>
  <si>
    <t>TERMINACION DE CONSTRUCCIONES PARA POLIDEPORTIVOS EN EL MUNICIPIO DE POPAYAN, DEPARTAMAENTO DEL CAUCA</t>
  </si>
  <si>
    <t>APOYO AL SISTEMA ESTRATEGICO DE TRANSPORTE PUBLICO DEL MUNICIPIO DE POPAYAN</t>
  </si>
  <si>
    <t>FORTALECIMIENTO DEL PROGRAMA DE PRESUPUESTO PARTICIPATIVO INFRAESTRUCTURA URBANA Y RURAL DEL MUNICIPIO DE POPAYAN 2020</t>
  </si>
  <si>
    <t>SALUD</t>
  </si>
  <si>
    <t>IMPLEMENTACION DEL PROGRAMA DE SALUD 2020 PARA LA SALUD AMBIENTAL EN EL MUNICIPIO DE POPAYAN</t>
  </si>
  <si>
    <t>IMPLEMENTACION DEL PROGRAMA DE SALUD 2020 PARA LA VIDA SALUDABLE Y CONDICIONES NO TRANSMISIBLES EN EL MUNICIPIO DE POPAYAN</t>
  </si>
  <si>
    <t>IMPLEMENTACION DEL PROGRAMA DE SALUD 2020 PARA LA CONVIVENCIA SOCIAL Y SALUD MENTAL EN EL MUNICIPIO DE POPAYAN</t>
  </si>
  <si>
    <t>IMPLEMENTACION DEL PROGRAMA DE SALUD 2020 PARA LA SEGURIDAD ALIMENTARIA Y NUTRICIONAL EN EL MUNICIPIO DE POPAYAN</t>
  </si>
  <si>
    <t>IMPLEMENTACION DEL PROGRAMA DE SALUD 2020 PARA LA SEXUALIDAD, DERECHOS SEXUALES Y REPRODUCTIVOS EN EL MUNICIPIO DE POPAYAN</t>
  </si>
  <si>
    <t>IMPLEMENTACION DEL PROGRAMA DE SALUD 2020 PARA LA VIDA SALUDABLE Y ENFERMEDADES TRANSMISIBLES EN EL MUNICIPIO DE POPAYAN</t>
  </si>
  <si>
    <t>IMPLEMENTACION DEL PROGRAMA DE SALUD 2020 PARA LA SALUD PUBLICA EN EMERGENCIAS Y DESASTRES EN EL MUNICIPIO DE POPAYAN</t>
  </si>
  <si>
    <t>IMPLEMENTACION DEL PROGRAMA DE SALUD 2019 PARA LA SALUD Y AMBITO LABORAL EN EL MUNICIPIO DE POPAYAN</t>
  </si>
  <si>
    <t>IMPLEMENTACION DEL PROGRAMA DE SALUD 2020 PARA LA GESTION DIFERENCIAL DE POBLACIONES VULNERABLES EN EL MUNICIPIO DE POPAYAN</t>
  </si>
  <si>
    <t>IMPLEMENTACION DEL PROGRAMA DE SALUD 2020 PARA EL FORTALECIMIENTO DE LA AUTORIDAD SANITARIA Y DEL ASEGURAMIENTO EN SALUD EN EL REGIMEN SUBSIDIADO EN EL MUNICIPIO DE POPAYAN</t>
  </si>
  <si>
    <t>IMPLEMENTACION DEL PROGRAMA DE SALUD 2020 PARA EL FORTALECIMIENTO INSTITUCIONAL EN SALUD DEL MUNICIPIO DE POPAYAN</t>
  </si>
  <si>
    <t>IMPLEMENTACION DEL PROGRAMA DE SALUD 2020 POLÍTICA PÚBLICA DE PERSONAS EN SITUACIÓN DE DISCAPACIDAD EN EL MUNICIPIO DE POPAYAN</t>
  </si>
  <si>
    <t>IMPLEMENTACION DEL PROGRAMA DE SALUD 2020 POLÍTICA PÚBLICA DE PERSONAS ADULTAS MAYORES EN EL MUNICIPIO DE POPAYAN</t>
  </si>
  <si>
    <t>IMPLEMENTACION DEL PROGRAMA DE SALUD 2020 POLÍTICA PÚBLICA DE SEGURIDAD ALIMENTARIA Y NUTRICIONAL EN EL MUNICIPIO DE POPAYAN</t>
  </si>
  <si>
    <t>IMPLEMENTACION DEL PROGRAMA DE SALUD 2020 POLÍTICA PÚBLICA DE SALUD MENTAL EN EL MUNICIPIO DE POPAYAN</t>
  </si>
  <si>
    <t>IMPLEMENTACION DEL PROGRAMA DE SALUD 2020 PARA UNA POPAYAN ANIMALISTA EN EL MUNICIPIO DE POPAYAN</t>
  </si>
  <si>
    <t>TOTALES</t>
  </si>
  <si>
    <t>107-0003-2020, 
107-0003-2020-01,
107-0003-2020-02</t>
  </si>
  <si>
    <t>107-0001-2020
107-0001-2020-01,
107-0001-2020-03</t>
  </si>
  <si>
    <t>107-0002-2020,
107-0002-2020-01,
107-0002-2020-02</t>
  </si>
  <si>
    <t>107-0004-2020,</t>
  </si>
  <si>
    <t>110-0005-2020,
110-0005-2020-1</t>
  </si>
  <si>
    <t>110-0002-2020,
110-0002-2020-3,
110-0002-2020-4</t>
  </si>
  <si>
    <t>110-0003-2020</t>
  </si>
  <si>
    <t xml:space="preserve">
110-0007-2020, 
110-0007-2020-1</t>
  </si>
  <si>
    <t>110-0004-2020,
110-0004-2020-1</t>
  </si>
  <si>
    <t>110-0006-2020,
110-0006-2020-1</t>
  </si>
  <si>
    <t>110-0009-2020</t>
  </si>
  <si>
    <t>110-0010-2020</t>
  </si>
  <si>
    <t>110-0011-2020</t>
  </si>
  <si>
    <t>115-0001-2020,
115-0001-2020-1</t>
  </si>
  <si>
    <t>115-0002-2020,
115-0002-2020-1</t>
  </si>
  <si>
    <t>103-0002-2020,
103-0001-2020-1
103-0001-2020-1</t>
  </si>
  <si>
    <t>103-0002-2020,
103-0002-2020-01,
103-0002-2020-02</t>
  </si>
  <si>
    <t>SISTEMA DE INFORMACIÓN PARA LA GESTIÓN DE DOCUMENTOS ELECTRONICOS DE ARCHIVO IMPLEMENTADO EFECTIVAMENTE EN LA ENTIDAD TERRITORIAL - ALCALDIA MUNICIPAL DE POPAYÁN.</t>
  </si>
  <si>
    <t>Desarrollo del proceso de modernización e innovación digital de la alcaldía municipal de popayán</t>
  </si>
  <si>
    <t>103-0004-2020</t>
  </si>
  <si>
    <t>Implementación plan de gestión de preservación y mantenimiento de la infraestructura de los bienes inmuebles a cargo del municipio de popayan</t>
  </si>
  <si>
    <t>103-0005-2020,</t>
  </si>
  <si>
    <t>xxx</t>
  </si>
  <si>
    <t>104-0005-2020,
104-0005-2020-1</t>
  </si>
  <si>
    <t>104-0006-2020</t>
  </si>
  <si>
    <t>104-0001-2020 
104-0004-2020
104-0004-2020-2</t>
  </si>
  <si>
    <t>104-0003-2020,
104-0003-2020-1</t>
  </si>
  <si>
    <t>104-0008-2020,
104-0008-2020-1</t>
  </si>
  <si>
    <t>104-0007-2020,
104-0007-2020-1</t>
  </si>
  <si>
    <t>104-0002-2020,
104-0002-2020-1,
104-0002-2020-2</t>
  </si>
  <si>
    <t>104-0018-2020</t>
  </si>
  <si>
    <t>105-0003-2020,
105-0003-2020-1</t>
  </si>
  <si>
    <t>105-001-2020, 
105-001-2020-01,
105-001-2020-02</t>
  </si>
  <si>
    <t>105-0010-2020
105-0010A-2020,
105-0010A-2020-1
105-0010A-2020-2</t>
  </si>
  <si>
    <t>105-0012-2020,
105-0012-2020-1,
105-0012-2020-2</t>
  </si>
  <si>
    <t>105-0009-2020,
105-0009A-2020-1,
105-0009A-2020-2</t>
  </si>
  <si>
    <t>105-0008-2020
105-0008A-2020,
105-0008-2020-1,
105-0008A-2020-1</t>
  </si>
  <si>
    <t>105-0004-2020,
105-0004-2020-2</t>
  </si>
  <si>
    <t>105-0005-2020
105-0005A-2020,
105-0005A-2020-2</t>
  </si>
  <si>
    <t>105-0006-2020
105-0006A-2020,
105-0006A-2020-1</t>
  </si>
  <si>
    <t>105-0007-2020,
105-0007-2020-2</t>
  </si>
  <si>
    <t>105-0001-2020
105-0001-2020-1
105-0001-2020-2
105-0001A-2020,
105-0001A-2020-1,
105-0002A-2020-1</t>
  </si>
  <si>
    <t>105-0002-2020
105-0002A-2020</t>
  </si>
  <si>
    <t>105-0013-2020,
105-0013-2020-1</t>
  </si>
  <si>
    <t>101-0001-2020, 
101-0001-2020-01,
101-0001-2020-02</t>
  </si>
  <si>
    <t>101-0002-2020, 
101-0002-2020-01</t>
  </si>
  <si>
    <t xml:space="preserve">106-0001-2020
106-0001-2020-01,
106-0001-2020-02,
106-0001-2020-03
</t>
  </si>
  <si>
    <t>106-0004-2020</t>
  </si>
  <si>
    <t>106-0002-2020,
106-0002-2020-1,
106-0002-2020-2</t>
  </si>
  <si>
    <t>106-0003-2020,
106-0003-2020-1,
106-0003-2020-2</t>
  </si>
  <si>
    <t>106-0005-2020</t>
  </si>
  <si>
    <t>117-0001-2020- 117-0002-2020- 
117-0003-2020, 
117-0003-2020-2,
117-0003-2020-3</t>
  </si>
  <si>
    <t>IMPLEMENTACION DEL PROGRAMA DE AUTONOMIA Y EMPODERAMIENTO ECONOMICO DE LA SECRETARIA DE LA MUJER, COMO CONTRIBUCION A LA REACTIVACION ECONOMICA DEL MUNICIPIO DE POPAYÁN CAUCA”</t>
  </si>
  <si>
    <t>117-0004-2020</t>
  </si>
  <si>
    <t>116-0001-2020,
116-0001-2020-1</t>
  </si>
  <si>
    <t>116-0002-2020,
116-0002-2020-1</t>
  </si>
  <si>
    <t>116-0003-2020,
116-0003-2020-1</t>
  </si>
  <si>
    <t>108-0002-2020
108-0002-2020-01
108-0002-2020-02,
108-0002-2020-03
108-0002A-2020,
108-0002-2020-4</t>
  </si>
  <si>
    <t>108-0001-2020
108-0005-2020
108-0005-2020-01,
108-0005-2020-03,
108-0005B-2020
108-0005B-2020,
108-0005E-2020
108-0005D-2020</t>
  </si>
  <si>
    <t>108-0014-2020</t>
  </si>
  <si>
    <t>108-0006-2020, 
108-0006A-2020,
108-0006B-2020</t>
  </si>
  <si>
    <t xml:space="preserve">108-0004-2020, 
108-0004-2020-1,
108-0004A-2020,
108-0004A-2020-1, 
108-0004A-2020-2,
108-0004B-2020,
</t>
  </si>
  <si>
    <t>108-0013-2020,
108-0013A-2020,
108-0013C-2020,
108-0013D-2020</t>
  </si>
  <si>
    <t>108-0010-2020</t>
  </si>
  <si>
    <t>108-0019-2020</t>
  </si>
  <si>
    <t>108-009-2020, 
108-009-2020-01</t>
  </si>
  <si>
    <t>108-0012-2020</t>
  </si>
  <si>
    <t>108-0003-2020, 
108-0003-2020-1,
108-0003-2020-3</t>
  </si>
  <si>
    <t>108-0007-2020</t>
  </si>
  <si>
    <t>108-0011-2020, 
108-0011-2020-01
108-0011A-2020,
108-0011b-2020</t>
  </si>
  <si>
    <t>108-0020-2020</t>
  </si>
  <si>
    <t>108-0015-2020</t>
  </si>
  <si>
    <t>108-0018-2020</t>
  </si>
  <si>
    <t>108-0022-2020</t>
  </si>
  <si>
    <t>108-0025-2020</t>
  </si>
  <si>
    <t>108-0024-2020</t>
  </si>
  <si>
    <t>108-0026-2020</t>
  </si>
  <si>
    <t xml:space="preserve">102-0007-2020,
102-0007-2020-1,
102-0007-2020-2
</t>
  </si>
  <si>
    <t>102-0011-2020,
102-0011-2020-01</t>
  </si>
  <si>
    <t>102-0008-2020-1</t>
  </si>
  <si>
    <t>102-0009-2020</t>
  </si>
  <si>
    <t>102-0010-2020, 
102-0010-2020-01</t>
  </si>
  <si>
    <t>102-0012A-2020</t>
  </si>
  <si>
    <t>102-0015-2020</t>
  </si>
  <si>
    <t>102-0017-2020</t>
  </si>
  <si>
    <t>102-0013-2020,  
102-0013-2020-01</t>
  </si>
  <si>
    <t>102-0001-2020
102-0001-2020-1,
102-0001-2020-2,
102-0001-2020-3</t>
  </si>
  <si>
    <t>102-0002-2020,
102-0002-2020-3</t>
  </si>
  <si>
    <t>102-0014-2020</t>
  </si>
  <si>
    <t>102-0004-2020, 
102-0004A-2020,
102-0004B-2020,
102-0004-2020,-2</t>
  </si>
  <si>
    <t>102-0006-2020, 
102-0006-2020-1,
102-0006-2020-2,</t>
  </si>
  <si>
    <t>102-0005-2020,
102-0005-2020-1</t>
  </si>
  <si>
    <t>102-0003-2020</t>
  </si>
  <si>
    <t>RUBRO ´PRESUPUESTAL</t>
  </si>
  <si>
    <t>SECRETARIA</t>
  </si>
  <si>
    <t>DESCRIPCION</t>
  </si>
  <si>
    <t>0108.2.51.1222.64.232170334</t>
  </si>
  <si>
    <t>RB-ID-GM-CONSTRUCCIÓN Y/O MANTENIMIENTO OBRAS EN LA CENTRAL DE SACRIFICIOS - REQUERIMIENTO INVIMA</t>
  </si>
  <si>
    <t>0108.2.51.1212.64.232170335</t>
  </si>
  <si>
    <t>RB-ID-FDO R-FONDO DE RECICLAJE</t>
  </si>
  <si>
    <t>0108.2.51.1227.64.232170336</t>
  </si>
  <si>
    <t>RB-ID-APOYO A PROYECTOS DE APROVECHAMIENTO DE RESIDUOS SOLIDOS (LEY 1753/2015)</t>
  </si>
  <si>
    <t>0108.2.51.2504.64.233050404031213</t>
  </si>
  <si>
    <t>RB-SGP-PG-OS-MEJORAMIENTO DE LA CARRERA 7 DESDE LA CALLE 60N HACIA LA CALLE 62N. BARRIO PORTAL DE LOS EUCALIPTUS</t>
  </si>
  <si>
    <t>0108.2.51.2504.64.233050404031507</t>
  </si>
  <si>
    <t>RB-SGP-PG-OS-CONSTRUCCIÓN DE CERRAMIENTO, UNIDAD SANITARIA, BODEGA Y JUEGOS INFANTILES EN EL POLIDEPORTIVO DEL BARRIO SANTA MÓNICA UBICADO EN LA CARRERA 2A ENTRE CALLES 18 Y 19.</t>
  </si>
  <si>
    <t>0108.2.51.2504.64.233050404031625</t>
  </si>
  <si>
    <t>RB-SGP-PG-OS-CONSTRUCCIÓN CERRAMIENTO CANCHA MÚLTIPLE UBICADA EN EL SECTOR COMPRENDIDO ENTRE LAS CALLES 13 Y 13A CON CARRERAS 15 Y 17. URBANIZACIÓN EL DORADO</t>
  </si>
  <si>
    <t>0108.2.51.2504.64.233050404031907</t>
  </si>
  <si>
    <t>RB-SGP-PG-OS-PROYECTO DE EMPRENDIMIENTO. BARRIO VALLE DEL ORTIGAL SECTOR APARTAMENTOS.</t>
  </si>
  <si>
    <t>0108.2.51.2504.64.233050404032506</t>
  </si>
  <si>
    <t>RB-SGP-PG-OS-PROYECTO DE EMPRENDIMIENTO. VEREDA LA CALERA.</t>
  </si>
  <si>
    <t>0108.2.51.2504.64.233050404032509</t>
  </si>
  <si>
    <t>RB-SGP-PG-OS-PROYECTO DE EMPRENDIMIENTO. VEREDA LOS CERRILLOS</t>
  </si>
  <si>
    <t>0108.2.51.2504.64.233050404032617</t>
  </si>
  <si>
    <t>RB-SGP-PG-OS-PROYECTO DE EMPRENDIMIENTO. VEREDA RIO BLANCO</t>
  </si>
  <si>
    <t>0108.2.51.2504.64.233050404032708</t>
  </si>
  <si>
    <t>RB-SGP-PG-OS-PROYECTO DE EMPRENDIMIENTO. VEREDA SAMUEL SILVERIO BUITRAGO</t>
  </si>
  <si>
    <t>0108.2.51.2504.64.233050404032802</t>
  </si>
  <si>
    <t>RB-SGP-PG-OS-PROYECTO DE EMPRENDIMIENTO. VEREDA LA UNION</t>
  </si>
  <si>
    <t>0108.2.51.2504.64.233050404032807</t>
  </si>
  <si>
    <t>RB-SGP-PG-OS-PROYECTO DE EMPRENDIMIENTO DE ESPECIES MENORES. PARCELACION DE SANTA BARBARA.</t>
  </si>
  <si>
    <t>0108.2.51.2504.64.233050404032818</t>
  </si>
  <si>
    <t>RB-SGP-PG-OS-EMPRENDIMIENTO ASOCIATIVO, CON ÉNFASIS EN COCINA TRADICIONAL VEREDA PISOJE BAJO</t>
  </si>
  <si>
    <t>0105.2.51.1228.62.2321419</t>
  </si>
  <si>
    <t>Inversión recursos Nuevo Código de Policía (Ley 1801 de 2016)</t>
  </si>
  <si>
    <t>0105.2.51.1228.63.2321420</t>
  </si>
  <si>
    <t>RF-Inversión recursos Nuevo Código de Policía (Ley 1801 de 2016)</t>
  </si>
  <si>
    <t>0105.2.51.1228.64.2321424</t>
  </si>
  <si>
    <t>RB-ID-INVERSIÓN RECURSOS NUEVO CÓDIGO DE POLICÍA (LEY 1801 DE 2016)</t>
  </si>
  <si>
    <t>PRESUPUESTO INICIAL</t>
  </si>
  <si>
    <t>PRESUPUESTO DEFINITIVO</t>
  </si>
  <si>
    <t>proyecto</t>
  </si>
  <si>
    <t>Proyecto Nuevo 3</t>
  </si>
  <si>
    <t>Proyecto Nuevo 4</t>
  </si>
  <si>
    <t>Proyecto Nuevo 5</t>
  </si>
  <si>
    <t>0108</t>
  </si>
  <si>
    <t>0105</t>
  </si>
  <si>
    <t xml:space="preserve"> POAI PROPIOS</t>
  </si>
  <si>
    <t xml:space="preserve"> POAI SGP</t>
  </si>
  <si>
    <t xml:space="preserve"> POAI TOTAL</t>
  </si>
  <si>
    <t>AP. DEF. PROPIOS</t>
  </si>
  <si>
    <t>AP. DEF. SGP</t>
  </si>
  <si>
    <t>AP. DEF. OTROS</t>
  </si>
  <si>
    <t>AP. DEF. TOTAL</t>
  </si>
  <si>
    <t>VIABILIZADO VALOR PROYECTO</t>
  </si>
  <si>
    <t>VIABILIZADO No CERTIFICADO</t>
  </si>
  <si>
    <t>VIABILIZADO PROPIOS</t>
  </si>
  <si>
    <t>VIABILIZADO SGP</t>
  </si>
  <si>
    <t>VIABILIZADO OTROS</t>
  </si>
  <si>
    <t>VIABILIZADO TOTAL</t>
  </si>
  <si>
    <t>CDP PROPIOS</t>
  </si>
  <si>
    <t>CDP SGP</t>
  </si>
  <si>
    <t>CDP OTROS</t>
  </si>
  <si>
    <t>CDP TOTAL</t>
  </si>
  <si>
    <t>RP PROPIOS</t>
  </si>
  <si>
    <t>RP SGP</t>
  </si>
  <si>
    <t>RP OTROS</t>
  </si>
  <si>
    <t>RP TOTAL</t>
  </si>
  <si>
    <t>ORDENADO PROPIOS</t>
  </si>
  <si>
    <t>ORDENADO SGP</t>
  </si>
  <si>
    <t>ORDENADO OTROS</t>
  </si>
  <si>
    <t>ORDENADO TOTAL</t>
  </si>
  <si>
    <t>RP/AP. DEF (%)</t>
  </si>
  <si>
    <t>Etiquetas de fila</t>
  </si>
  <si>
    <t>Total general</t>
  </si>
  <si>
    <t>Suma de AP. DEF. TOTAL</t>
  </si>
  <si>
    <t>Suma de RP TOTAL</t>
  </si>
  <si>
    <t>Promedio de RP/AP. DEF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</si>
</sst>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_-&quot;$&quot;* #,##0_-;\-&quot;$&quot;* #,##0_-;_-&quot;$&quot;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/>
    </xf>
    <xf numFmtId="167" fontId="4" fillId="2" borderId="1" xfId="1" applyNumberFormat="1" applyFont="1" applyFill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7" fontId="2" fillId="2" borderId="1" xfId="1" applyNumberFormat="1" applyFont="1" applyFill="1" applyBorder="1" applyAlignment="1">
      <alignment horizontal="center" vertical="center"/>
    </xf>
    <xf numFmtId="167" fontId="4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7" fontId="5" fillId="0" borderId="1" xfId="1" applyNumberFormat="1" applyFont="1" applyFill="1" applyBorder="1" applyAlignment="1">
      <alignment vertical="center"/>
    </xf>
    <xf numFmtId="167" fontId="2" fillId="2" borderId="1" xfId="1" applyNumberFormat="1" applyFont="1" applyFill="1" applyBorder="1" applyAlignment="1">
      <alignment vertical="center"/>
    </xf>
    <xf numFmtId="167" fontId="2" fillId="0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vertical="center"/>
    </xf>
    <xf numFmtId="167" fontId="2" fillId="0" borderId="1" xfId="1" applyNumberFormat="1" applyFont="1" applyFill="1" applyBorder="1" applyAlignment="1">
      <alignment vertical="center" wrapText="1"/>
    </xf>
    <xf numFmtId="167" fontId="5" fillId="0" borderId="1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7" fontId="6" fillId="0" borderId="1" xfId="1" applyNumberFormat="1" applyFont="1" applyFill="1" applyBorder="1" applyAlignment="1">
      <alignment horizontal="right" vertical="center"/>
    </xf>
    <xf numFmtId="167" fontId="6" fillId="0" borderId="1" xfId="1" applyNumberFormat="1" applyFont="1" applyFill="1" applyBorder="1" applyAlignment="1">
      <alignment horizontal="right" vertical="center" wrapText="1"/>
    </xf>
    <xf numFmtId="167" fontId="2" fillId="0" borderId="1" xfId="1" applyNumberFormat="1" applyFont="1" applyFill="1" applyBorder="1"/>
    <xf numFmtId="167" fontId="2" fillId="3" borderId="1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67" fontId="7" fillId="0" borderId="1" xfId="1" applyNumberFormat="1" applyFont="1" applyFill="1" applyBorder="1" applyAlignment="1">
      <alignment horizontal="right" vertical="center" wrapText="1"/>
    </xf>
    <xf numFmtId="0" fontId="6" fillId="0" borderId="1" xfId="4" applyFont="1" applyFill="1" applyBorder="1" applyAlignment="1">
      <alignment horizontal="center" vertical="center" wrapText="1"/>
    </xf>
    <xf numFmtId="3" fontId="6" fillId="0" borderId="1" xfId="3" applyNumberFormat="1" applyFont="1" applyFill="1" applyBorder="1" applyAlignment="1">
      <alignment horizontal="center" vertical="center"/>
    </xf>
    <xf numFmtId="168" fontId="6" fillId="0" borderId="1" xfId="5" applyFont="1" applyFill="1" applyBorder="1" applyAlignment="1">
      <alignment vertical="center"/>
    </xf>
    <xf numFmtId="167" fontId="2" fillId="0" borderId="1" xfId="1" applyNumberFormat="1" applyFont="1" applyBorder="1"/>
    <xf numFmtId="167" fontId="2" fillId="0" borderId="1" xfId="1" applyNumberFormat="1" applyFont="1" applyBorder="1" applyAlignment="1">
      <alignment wrapText="1"/>
    </xf>
    <xf numFmtId="3" fontId="10" fillId="0" borderId="1" xfId="5" applyNumberFormat="1" applyFont="1" applyFill="1" applyBorder="1" applyAlignment="1">
      <alignment horizontal="center" vertical="center" wrapText="1"/>
    </xf>
    <xf numFmtId="3" fontId="6" fillId="0" borderId="1" xfId="5" applyNumberFormat="1" applyFont="1" applyFill="1" applyBorder="1" applyAlignment="1">
      <alignment horizontal="right" vertical="center"/>
    </xf>
    <xf numFmtId="3" fontId="7" fillId="0" borderId="1" xfId="3" applyNumberFormat="1" applyFont="1" applyFill="1" applyBorder="1" applyAlignment="1">
      <alignment horizontal="right" vertical="center" wrapText="1"/>
    </xf>
    <xf numFmtId="3" fontId="6" fillId="0" borderId="1" xfId="6" applyNumberFormat="1" applyFont="1" applyFill="1" applyBorder="1" applyAlignment="1">
      <alignment horizontal="right" vertical="center" wrapText="1"/>
    </xf>
    <xf numFmtId="3" fontId="6" fillId="0" borderId="1" xfId="7" applyNumberFormat="1" applyFont="1" applyFill="1" applyBorder="1" applyAlignment="1">
      <alignment horizontal="right" vertical="center" wrapText="1"/>
    </xf>
    <xf numFmtId="3" fontId="6" fillId="0" borderId="1" xfId="7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3" fontId="6" fillId="0" borderId="1" xfId="8" applyNumberFormat="1" applyFont="1" applyFill="1" applyBorder="1" applyAlignment="1">
      <alignment horizontal="right" vertical="center"/>
    </xf>
    <xf numFmtId="3" fontId="6" fillId="0" borderId="1" xfId="9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3" fontId="6" fillId="0" borderId="1" xfId="10" applyNumberFormat="1" applyFont="1" applyFill="1" applyBorder="1" applyAlignment="1">
      <alignment horizontal="right" vertical="center" wrapText="1"/>
    </xf>
    <xf numFmtId="0" fontId="6" fillId="0" borderId="1" xfId="11" applyFont="1" applyFill="1" applyBorder="1" applyAlignment="1">
      <alignment vertical="center" wrapText="1"/>
    </xf>
    <xf numFmtId="3" fontId="6" fillId="0" borderId="1" xfId="5" applyNumberFormat="1" applyFont="1" applyFill="1" applyBorder="1" applyAlignment="1">
      <alignment horizontal="right" vertical="center" wrapText="1"/>
    </xf>
    <xf numFmtId="3" fontId="6" fillId="0" borderId="1" xfId="3" applyNumberFormat="1" applyFont="1" applyFill="1" applyBorder="1" applyAlignment="1">
      <alignment horizontal="right" vertical="center" wrapText="1"/>
    </xf>
    <xf numFmtId="3" fontId="7" fillId="0" borderId="1" xfId="5" applyNumberFormat="1" applyFont="1" applyFill="1" applyBorder="1" applyAlignment="1">
      <alignment horizontal="right" vertical="center" wrapText="1"/>
    </xf>
    <xf numFmtId="3" fontId="6" fillId="0" borderId="1" xfId="3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 applyProtection="1">
      <alignment vertical="center" wrapText="1"/>
    </xf>
    <xf numFmtId="3" fontId="6" fillId="0" borderId="1" xfId="3" applyNumberFormat="1" applyFont="1" applyFill="1" applyBorder="1" applyAlignment="1">
      <alignment vertical="center"/>
    </xf>
    <xf numFmtId="3" fontId="6" fillId="0" borderId="1" xfId="3" applyNumberFormat="1" applyFont="1" applyFill="1" applyBorder="1" applyAlignment="1" applyProtection="1">
      <alignment horizontal="right" vertical="center"/>
      <protection locked="0"/>
    </xf>
    <xf numFmtId="3" fontId="6" fillId="0" borderId="1" xfId="2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5" applyNumberFormat="1" applyFont="1" applyFill="1" applyBorder="1" applyAlignment="1">
      <alignment vertical="center"/>
    </xf>
    <xf numFmtId="167" fontId="2" fillId="0" borderId="4" xfId="1" applyNumberFormat="1" applyFont="1" applyFill="1" applyBorder="1" applyAlignment="1"/>
    <xf numFmtId="167" fontId="2" fillId="0" borderId="4" xfId="1" applyNumberFormat="1" applyFont="1" applyBorder="1" applyAlignment="1">
      <alignment vertical="center"/>
    </xf>
    <xf numFmtId="0" fontId="6" fillId="0" borderId="1" xfId="12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left" vertical="center" wrapText="1"/>
    </xf>
    <xf numFmtId="167" fontId="6" fillId="0" borderId="1" xfId="1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7" fontId="2" fillId="0" borderId="1" xfId="1" applyNumberFormat="1" applyFont="1" applyBorder="1" applyAlignment="1">
      <alignment vertical="center"/>
    </xf>
    <xf numFmtId="167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right" vertical="center"/>
    </xf>
    <xf numFmtId="167" fontId="2" fillId="0" borderId="0" xfId="1" applyNumberFormat="1" applyFont="1" applyFill="1"/>
    <xf numFmtId="0" fontId="3" fillId="0" borderId="0" xfId="0" applyFont="1" applyFill="1"/>
    <xf numFmtId="167" fontId="2" fillId="0" borderId="0" xfId="1" applyNumberFormat="1" applyFont="1"/>
    <xf numFmtId="167" fontId="2" fillId="0" borderId="0" xfId="1" applyNumberFormat="1" applyFont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8" fillId="0" borderId="2" xfId="11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5" fillId="0" borderId="1" xfId="0" applyFont="1" applyBorder="1"/>
    <xf numFmtId="167" fontId="15" fillId="0" borderId="1" xfId="1" applyNumberFormat="1" applyFont="1" applyBorder="1"/>
    <xf numFmtId="167" fontId="15" fillId="4" borderId="1" xfId="1" applyNumberFormat="1" applyFont="1" applyFill="1" applyBorder="1"/>
    <xf numFmtId="167" fontId="15" fillId="0" borderId="1" xfId="0" applyNumberFormat="1" applyFont="1" applyFill="1" applyBorder="1"/>
    <xf numFmtId="0" fontId="6" fillId="0" borderId="1" xfId="0" quotePrefix="1" applyFont="1" applyFill="1" applyBorder="1" applyAlignment="1">
      <alignment horizontal="justify" wrapText="1"/>
    </xf>
    <xf numFmtId="2" fontId="11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Border="1" applyAlignment="1">
      <alignment horizontal="center" vertical="center"/>
    </xf>
    <xf numFmtId="0" fontId="15" fillId="0" borderId="0" xfId="0" applyFont="1"/>
    <xf numFmtId="167" fontId="15" fillId="0" borderId="0" xfId="0" applyNumberFormat="1" applyFont="1" applyAlignment="1">
      <alignment wrapText="1"/>
    </xf>
    <xf numFmtId="167" fontId="15" fillId="0" borderId="0" xfId="1" applyNumberFormat="1" applyFont="1"/>
    <xf numFmtId="167" fontId="15" fillId="0" borderId="0" xfId="0" applyNumberFormat="1" applyFont="1"/>
    <xf numFmtId="2" fontId="11" fillId="0" borderId="1" xfId="0" applyNumberFormat="1" applyFont="1" applyFill="1" applyBorder="1" applyAlignment="1" applyProtection="1">
      <alignment horizontal="left"/>
    </xf>
    <xf numFmtId="0" fontId="15" fillId="0" borderId="0" xfId="0" applyFont="1" applyAlignment="1">
      <alignment wrapText="1"/>
    </xf>
    <xf numFmtId="167" fontId="15" fillId="0" borderId="1" xfId="1" applyNumberFormat="1" applyFont="1" applyFill="1" applyBorder="1"/>
    <xf numFmtId="0" fontId="15" fillId="0" borderId="1" xfId="0" applyFont="1" applyFill="1" applyBorder="1"/>
    <xf numFmtId="9" fontId="2" fillId="0" borderId="0" xfId="15" applyFont="1"/>
    <xf numFmtId="167" fontId="16" fillId="2" borderId="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9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</cellXfs>
  <cellStyles count="16">
    <cellStyle name="Millares" xfId="1" builtinId="3"/>
    <cellStyle name="Millares 10" xfId="13" xr:uid="{00000000-0005-0000-0000-000001000000}"/>
    <cellStyle name="Millares 2 10" xfId="14" xr:uid="{00000000-0005-0000-0000-000002000000}"/>
    <cellStyle name="Moneda" xfId="2" builtinId="4"/>
    <cellStyle name="Moneda [0]" xfId="3" builtinId="7"/>
    <cellStyle name="Moneda [0] 10" xfId="5" xr:uid="{00000000-0005-0000-0000-000005000000}"/>
    <cellStyle name="Moneda [0] 2" xfId="6" xr:uid="{00000000-0005-0000-0000-000006000000}"/>
    <cellStyle name="Moneda [0] 3" xfId="7" xr:uid="{00000000-0005-0000-0000-000007000000}"/>
    <cellStyle name="Moneda [0] 4" xfId="8" xr:uid="{00000000-0005-0000-0000-000008000000}"/>
    <cellStyle name="Moneda [0] 5" xfId="9" xr:uid="{00000000-0005-0000-0000-000009000000}"/>
    <cellStyle name="Moneda [0] 9" xfId="10" xr:uid="{00000000-0005-0000-0000-00000A000000}"/>
    <cellStyle name="Normal" xfId="0" builtinId="0"/>
    <cellStyle name="Normal 2 10" xfId="4" xr:uid="{00000000-0005-0000-0000-00000C000000}"/>
    <cellStyle name="Normal 3" xfId="11" xr:uid="{00000000-0005-0000-0000-00000D000000}"/>
    <cellStyle name="Normal 7" xfId="12" xr:uid="{00000000-0005-0000-0000-00000E000000}"/>
    <cellStyle name="Porcentaje" xfId="15" builtinId="5"/>
  </cellStyles>
  <dxfs count="11">
    <dxf>
      <font>
        <color rgb="FF9C0006"/>
      </font>
      <fill>
        <patternFill>
          <bgColor rgb="FFFFC7CE"/>
        </patternFill>
      </fill>
    </dxf>
    <dxf>
      <numFmt numFmtId="164" formatCode="_(&quot;$&quot;* #,##0_);_(&quot;$&quot;* \(#,##0\);_(&quot;$&quot;* &quot;-&quot;_);_(@_)"/>
    </dxf>
    <dxf>
      <numFmt numFmtId="13" formatCode="0%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[Copia de Segimiento Proyectos 30092020.xlsx]Hoja2!Tabla dinámica8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&quot;$&quot;\ #,##0.0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&quot;$&quot;\ #,##0.0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Suma de AP. DEF.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\ 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Hoja2!$A$4:$A$16</c:f>
              <c:strCache>
                <c:ptCount val="12"/>
                <c:pt idx="0">
                  <c:v>DAFE</c:v>
                </c:pt>
                <c:pt idx="1">
                  <c:v>DEPORTE Y CULTURA</c:v>
                </c:pt>
                <c:pt idx="2">
                  <c:v>EDUCACION</c:v>
                </c:pt>
                <c:pt idx="3">
                  <c:v>GENERAL</c:v>
                </c:pt>
                <c:pt idx="4">
                  <c:v>GOBIERNO</c:v>
                </c:pt>
                <c:pt idx="5">
                  <c:v>HACIENDA</c:v>
                </c:pt>
                <c:pt idx="6">
                  <c:v>INFRAESTRUCTURA</c:v>
                </c:pt>
                <c:pt idx="7">
                  <c:v>MUJER</c:v>
                </c:pt>
                <c:pt idx="8">
                  <c:v>OAGR</c:v>
                </c:pt>
                <c:pt idx="9">
                  <c:v>PLANEACIÓN</c:v>
                </c:pt>
                <c:pt idx="10">
                  <c:v>SALUD</c:v>
                </c:pt>
                <c:pt idx="11">
                  <c:v>TRANSITO</c:v>
                </c:pt>
              </c:strCache>
            </c:strRef>
          </c:cat>
          <c:val>
            <c:numRef>
              <c:f>Hoja2!$B$4:$B$16</c:f>
              <c:numCache>
                <c:formatCode>_("$"* #,##0_);_("$"* \(#,##0\);_("$"* "-"_);_(@_)</c:formatCode>
                <c:ptCount val="12"/>
                <c:pt idx="0">
                  <c:v>6633975199</c:v>
                </c:pt>
                <c:pt idx="1">
                  <c:v>4731703671</c:v>
                </c:pt>
                <c:pt idx="2">
                  <c:v>158301173811</c:v>
                </c:pt>
                <c:pt idx="3">
                  <c:v>7138242133</c:v>
                </c:pt>
                <c:pt idx="4">
                  <c:v>11112990514.440001</c:v>
                </c:pt>
                <c:pt idx="5">
                  <c:v>1676763911</c:v>
                </c:pt>
                <c:pt idx="6">
                  <c:v>97461924150</c:v>
                </c:pt>
                <c:pt idx="7">
                  <c:v>1990320306</c:v>
                </c:pt>
                <c:pt idx="8">
                  <c:v>3417116036</c:v>
                </c:pt>
                <c:pt idx="9">
                  <c:v>6167149257</c:v>
                </c:pt>
                <c:pt idx="10">
                  <c:v>157815296364</c:v>
                </c:pt>
                <c:pt idx="11">
                  <c:v>10579389043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A-42BB-AB19-BB46C23AE1EB}"/>
            </c:ext>
          </c:extLst>
        </c:ser>
        <c:ser>
          <c:idx val="1"/>
          <c:order val="1"/>
          <c:tx>
            <c:strRef>
              <c:f>Hoja2!$C$3</c:f>
              <c:strCache>
                <c:ptCount val="1"/>
                <c:pt idx="0">
                  <c:v>Suma de RP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&quot;$&quot;\ 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Hoja2!$A$4:$A$16</c:f>
              <c:strCache>
                <c:ptCount val="12"/>
                <c:pt idx="0">
                  <c:v>DAFE</c:v>
                </c:pt>
                <c:pt idx="1">
                  <c:v>DEPORTE Y CULTURA</c:v>
                </c:pt>
                <c:pt idx="2">
                  <c:v>EDUCACION</c:v>
                </c:pt>
                <c:pt idx="3">
                  <c:v>GENERAL</c:v>
                </c:pt>
                <c:pt idx="4">
                  <c:v>GOBIERNO</c:v>
                </c:pt>
                <c:pt idx="5">
                  <c:v>HACIENDA</c:v>
                </c:pt>
                <c:pt idx="6">
                  <c:v>INFRAESTRUCTURA</c:v>
                </c:pt>
                <c:pt idx="7">
                  <c:v>MUJER</c:v>
                </c:pt>
                <c:pt idx="8">
                  <c:v>OAGR</c:v>
                </c:pt>
                <c:pt idx="9">
                  <c:v>PLANEACIÓN</c:v>
                </c:pt>
                <c:pt idx="10">
                  <c:v>SALUD</c:v>
                </c:pt>
                <c:pt idx="11">
                  <c:v>TRANSITO</c:v>
                </c:pt>
              </c:strCache>
            </c:strRef>
          </c:cat>
          <c:val>
            <c:numRef>
              <c:f>Hoja2!$C$4:$C$16</c:f>
              <c:numCache>
                <c:formatCode>_("$"* #,##0_);_("$"* \(#,##0\);_("$"* "-"_);_(@_)</c:formatCode>
                <c:ptCount val="12"/>
                <c:pt idx="0">
                  <c:v>2948998339</c:v>
                </c:pt>
                <c:pt idx="1">
                  <c:v>1241460662.3899999</c:v>
                </c:pt>
                <c:pt idx="2">
                  <c:v>112445408725</c:v>
                </c:pt>
                <c:pt idx="3">
                  <c:v>49200000</c:v>
                </c:pt>
                <c:pt idx="4">
                  <c:v>2080353916</c:v>
                </c:pt>
                <c:pt idx="5">
                  <c:v>663364334</c:v>
                </c:pt>
                <c:pt idx="6">
                  <c:v>25709644169</c:v>
                </c:pt>
                <c:pt idx="7">
                  <c:v>1643372195</c:v>
                </c:pt>
                <c:pt idx="8">
                  <c:v>2444395126</c:v>
                </c:pt>
                <c:pt idx="9">
                  <c:v>2342031590</c:v>
                </c:pt>
                <c:pt idx="10">
                  <c:v>106437848105</c:v>
                </c:pt>
                <c:pt idx="11">
                  <c:v>1528710167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A-42BB-AB19-BB46C23AE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6120480"/>
        <c:axId val="-176130816"/>
      </c:barChart>
      <c:catAx>
        <c:axId val="-1761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76130816"/>
        <c:crosses val="autoZero"/>
        <c:auto val="1"/>
        <c:lblAlgn val="ctr"/>
        <c:lblOffset val="100"/>
        <c:noMultiLvlLbl val="0"/>
      </c:catAx>
      <c:valAx>
        <c:axId val="-176130816"/>
        <c:scaling>
          <c:orientation val="minMax"/>
        </c:scaling>
        <c:delete val="0"/>
        <c:axPos val="l"/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76120480"/>
        <c:crosses val="autoZero"/>
        <c:crossBetween val="between"/>
        <c:dispUnits>
          <c:builtInUnit val="b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280146</xdr:colOff>
      <xdr:row>0</xdr:row>
      <xdr:rowOff>112059</xdr:rowOff>
    </xdr:from>
    <xdr:to>
      <xdr:col>11</xdr:col>
      <xdr:colOff>739587</xdr:colOff>
      <xdr:row>19</xdr:row>
      <xdr:rowOff>67235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4130.450400810187" createdVersion="5" refreshedVersion="5" minRefreshableVersion="3" recordCount="102" xr:uid="{00000000-000A-0000-FFFF-FFFF0A000000}">
  <cacheSource type="worksheet">
    <worksheetSource ref="A1:AC103" sheet="CONSOLIDADO"/>
  </cacheSource>
  <cacheFields count="29">
    <cacheField name="SECRETARÍA" numFmtId="0">
      <sharedItems containsBlank="1" count="13">
        <s v="PLANEACIÓN"/>
        <s v="DAFE"/>
        <s v="DEPORTE Y CULTURA"/>
        <s v="GENERAL"/>
        <s v="EDUCACION"/>
        <s v="GOBIERNO"/>
        <s v="HACIENDA"/>
        <s v="TRANSITO"/>
        <s v="MUJER"/>
        <s v="OAGR"/>
        <s v="INFRAESTRUCTURA"/>
        <s v="SALUD"/>
        <m/>
      </sharedItems>
    </cacheField>
    <cacheField name="# RADICADO" numFmtId="0">
      <sharedItems containsMixedTypes="1" containsNumber="1" containsInteger="1" minValue="2161" maxValue="2261"/>
    </cacheField>
    <cacheField name="PROYECTO" numFmtId="0">
      <sharedItems containsBlank="1" containsMixedTypes="1" containsNumber="1" containsInteger="1" minValue="0" maxValue="0"/>
    </cacheField>
    <cacheField name=" POAI PROPIOS" numFmtId="0">
      <sharedItems containsString="0" containsBlank="1" containsNumber="1" minValue="15000000" maxValue="84311255703"/>
    </cacheField>
    <cacheField name=" POAI SGP" numFmtId="0">
      <sharedItems containsString="0" containsBlank="1" containsNumber="1" containsInteger="1" minValue="24400000" maxValue="297062905961"/>
    </cacheField>
    <cacheField name=" POAI TOTAL" numFmtId="167">
      <sharedItems containsString="0" containsBlank="1" containsNumber="1" minValue="0" maxValue="381374161664"/>
    </cacheField>
    <cacheField name="AP. DEF. PROPIOS" numFmtId="167">
      <sharedItems containsSemiMixedTypes="0" containsString="0" containsNumber="1" minValue="0" maxValue="239870960165.44" count="83">
        <n v="757636000"/>
        <n v="1418700009"/>
        <n v="433577204"/>
        <n v="2650000000"/>
        <n v="533116000"/>
        <n v="790870000"/>
        <n v="114500000"/>
        <n v="160400000"/>
        <n v="95500000"/>
        <n v="955985162"/>
        <n v="2115233051"/>
        <n v="414311000"/>
        <n v="708539877"/>
        <n v="1826194710"/>
        <n v="767755114"/>
        <n v="623488040"/>
        <n v="527030000"/>
        <n v="528180000"/>
        <n v="594790000"/>
        <n v="3790000000"/>
        <n v="150000000"/>
        <n v="654118931"/>
        <n v="340000000"/>
        <n v="4862402145"/>
        <n v="0"/>
        <n v="50000000"/>
        <n v="355889477"/>
        <n v="1144017054"/>
        <n v="435610455"/>
        <n v="138400000"/>
        <n v="80000000"/>
        <n v="196197000"/>
        <n v="140500000"/>
        <n v="594357714"/>
        <n v="122600000"/>
        <n v="351346000"/>
        <n v="1443223418"/>
        <n v="991203000"/>
        <n v="102600000"/>
        <n v="2945679724.4400001"/>
        <n v="1455557904"/>
        <n v="70000000"/>
        <n v="3480342040"/>
        <n v="316000100"/>
        <n v="5807218817"/>
        <n v="617751173"/>
        <n v="358076913"/>
        <n v="640095437"/>
        <n v="1215108582"/>
        <n v="290935909.99999994"/>
        <n v="355699999.99999928"/>
        <n v="2770480126.000001"/>
        <n v="260607100"/>
        <n v="14974302732"/>
        <n v="1117084038"/>
        <n v="1839287522"/>
        <n v="15463928685"/>
        <n v="607236952"/>
        <n v="134406332"/>
        <n v="116163813"/>
        <n v="17718708563"/>
        <n v="1854684799"/>
        <n v="721429044"/>
        <n v="660033250"/>
        <n v="1155233422"/>
        <n v="875431116"/>
        <n v="9358127002"/>
        <n v="750000000"/>
        <n v="480110116"/>
        <n v="7500000000"/>
        <n v="6000000000"/>
        <n v="954681662"/>
        <n v="202000000"/>
        <n v="605960774"/>
        <n v="96266328816"/>
        <n v="500"/>
        <n v="440211970"/>
        <n v="4080782235"/>
        <n v="1812392065"/>
        <n v="308148379"/>
        <n v="528942691"/>
        <n v="753518500"/>
        <n v="239870960165.44"/>
      </sharedItems>
    </cacheField>
    <cacheField name="AP. DEF. SGP" numFmtId="167">
      <sharedItems containsSemiMixedTypes="0" containsString="0" containsNumber="1" containsInteger="1" minValue="0" maxValue="227132084230" count="54">
        <n v="147863282"/>
        <n v="759372762"/>
        <n v="0"/>
        <n v="100000000"/>
        <n v="200018064"/>
        <n v="50408969"/>
        <n v="230000000"/>
        <n v="42093076"/>
        <n v="869742088"/>
        <n v="1268011759"/>
        <n v="924754093"/>
        <n v="922262017"/>
        <n v="655931000"/>
        <n v="2266677265"/>
        <n v="595667950"/>
        <n v="950945415"/>
        <n v="170760000"/>
        <n v="133127191640"/>
        <n v="13299327971"/>
        <n v="53683660"/>
        <n v="194414073"/>
        <n v="24400000"/>
        <n v="55045455"/>
        <n v="1434149506"/>
        <n v="25798420"/>
        <n v="24593664"/>
        <n v="55000000"/>
        <n v="86714411"/>
        <n v="65004230"/>
        <n v="100452730"/>
        <n v="308000000"/>
        <n v="151206007"/>
        <n v="116608339"/>
        <n v="18507948"/>
        <n v="247604027"/>
        <n v="470384113"/>
        <n v="168000000"/>
        <n v="2867762000"/>
        <n v="29100000"/>
        <n v="1181240214"/>
        <n v="6470621306"/>
        <n v="162649756"/>
        <n v="2515145812"/>
        <n v="491081782"/>
        <n v="130000000"/>
        <n v="80000000"/>
        <n v="160000000"/>
        <n v="220000000"/>
        <n v="40000000"/>
        <n v="40559400"/>
        <n v="50330610078"/>
        <n v="1899127001"/>
        <n v="53592947"/>
        <n v="227132084230"/>
      </sharedItems>
    </cacheField>
    <cacheField name="AP. DEF. OTROS" numFmtId="167">
      <sharedItems containsString="0" containsBlank="1" containsNumber="1" containsInteger="1" minValue="0" maxValue="23000000" count="3">
        <m/>
        <n v="0"/>
        <n v="23000000"/>
      </sharedItems>
    </cacheField>
    <cacheField name="AP. DEF. TOTAL" numFmtId="167">
      <sharedItems containsSemiMixedTypes="0" containsString="0" containsNumber="1" minValue="0" maxValue="467026044395.44" count="101">
        <n v="905499282"/>
        <n v="2178072771"/>
        <n v="433577204"/>
        <n v="2650000000"/>
        <n v="633116000"/>
        <n v="913870000"/>
        <n v="314518064"/>
        <n v="210808969"/>
        <n v="325500000"/>
        <n v="955985162"/>
        <n v="2115233051"/>
        <n v="456404076"/>
        <n v="708539877"/>
        <n v="2695936798"/>
        <n v="2035766873"/>
        <n v="1548242133"/>
        <n v="527030000"/>
        <n v="528180000"/>
        <n v="594790000"/>
        <n v="3790000000"/>
        <n v="150000000"/>
        <n v="1576380948"/>
        <n v="995931000"/>
        <n v="7129079410"/>
        <n v="595667950"/>
        <n v="50000000"/>
        <n v="950945415"/>
        <n v="220760000"/>
        <n v="133483081117"/>
        <n v="13299327971"/>
        <n v="1197700714"/>
        <n v="630024528"/>
        <n v="162800000"/>
        <n v="135045455"/>
        <n v="1434149506"/>
        <n v="25798420"/>
        <n v="220790664"/>
        <n v="195500000"/>
        <n v="681072125"/>
        <n v="187604230"/>
        <n v="451798730"/>
        <n v="1443223418"/>
        <n v="0"/>
        <n v="991203000"/>
        <n v="410600000"/>
        <n v="2945679724.4400001"/>
        <n v="1455557904"/>
        <n v="221206007"/>
        <n v="3480342040"/>
        <n v="316000100"/>
        <n v="5807218817"/>
        <n v="617751173"/>
        <n v="358076913"/>
        <n v="756703776"/>
        <n v="1233616530"/>
        <n v="290935909.99999994"/>
        <n v="355699999.99999928"/>
        <n v="2770480126.000001"/>
        <n v="260607100"/>
        <n v="15221906759"/>
        <n v="470384113"/>
        <n v="1117084038"/>
        <n v="2007287522"/>
        <n v="15463928685"/>
        <n v="2867762000"/>
        <n v="607236952"/>
        <n v="163506332"/>
        <n v="116163813"/>
        <n v="17718708563"/>
        <n v="1854684799"/>
        <n v="721429044"/>
        <n v="1841273464"/>
        <n v="6470621306"/>
        <n v="1155233422"/>
        <n v="875431116"/>
        <n v="9520776758"/>
        <n v="750000000"/>
        <n v="480110116"/>
        <n v="7500000000"/>
        <n v="6000000000"/>
        <n v="954681662"/>
        <n v="202000000"/>
        <n v="605960774"/>
        <n v="2515145812"/>
        <n v="491081782"/>
        <n v="100000000"/>
        <n v="130000000"/>
        <n v="80000000"/>
        <n v="160000000"/>
        <n v="220000000"/>
        <n v="40000000"/>
        <n v="40559400"/>
        <n v="146596938894"/>
        <n v="1899127501"/>
        <n v="440211970"/>
        <n v="4134375182"/>
        <n v="1812392065"/>
        <n v="308148379"/>
        <n v="528942691"/>
        <n v="753518500"/>
        <n v="467026044395.44"/>
      </sharedItems>
    </cacheField>
    <cacheField name="VIABILIZADO VALOR PROYECTO" numFmtId="167">
      <sharedItems containsSemiMixedTypes="0" containsString="0" containsNumber="1" minValue="0" maxValue="434098637966.26996"/>
    </cacheField>
    <cacheField name="VIABILIZADO No CERTIFICADO" numFmtId="167">
      <sharedItems containsMixedTypes="1" containsNumber="1" containsInteger="1" minValue="0" maxValue="0"/>
    </cacheField>
    <cacheField name="VIABILIZADO PROPIOS" numFmtId="167">
      <sharedItems containsSemiMixedTypes="0" containsString="0" containsNumber="1" minValue="0" maxValue="200330689290.26001"/>
    </cacheField>
    <cacheField name="VIABILIZADO SGP" numFmtId="167">
      <sharedItems containsSemiMixedTypes="0" containsString="0" containsNumber="1" minValue="0" maxValue="220154324930.22"/>
    </cacheField>
    <cacheField name="VIABILIZADO OTROS" numFmtId="167">
      <sharedItems containsString="0" containsBlank="1" containsNumber="1" containsInteger="1" minValue="0" maxValue="12500000"/>
    </cacheField>
    <cacheField name="VIABILIZADO TOTAL" numFmtId="167">
      <sharedItems containsSemiMixedTypes="0" containsString="0" containsNumber="1" minValue="0" maxValue="420497514220.47998"/>
    </cacheField>
    <cacheField name="CDP PROPIOS" numFmtId="167">
      <sharedItems containsSemiMixedTypes="0" containsString="0" containsNumber="1" minValue="0" maxValue="164660463470.5"/>
    </cacheField>
    <cacheField name="CDP SGP" numFmtId="167">
      <sharedItems containsSemiMixedTypes="0" containsString="0" containsNumber="1" minValue="0" maxValue="175854840875.14001"/>
    </cacheField>
    <cacheField name="CDP OTROS" numFmtId="167">
      <sharedItems containsString="0" containsBlank="1" containsNumber="1" containsInteger="1" minValue="0" maxValue="12500000"/>
    </cacheField>
    <cacheField name="CDP TOTAL" numFmtId="167">
      <sharedItems containsSemiMixedTypes="0" containsString="0" containsNumber="1" minValue="0" maxValue="340527804345.64001"/>
    </cacheField>
    <cacheField name="RP PROPIOS" numFmtId="167">
      <sharedItems containsSemiMixedTypes="0" containsString="0" containsNumber="1" minValue="0" maxValue="106401759298.39" count="56">
        <n v="356310000"/>
        <n v="877586394"/>
        <n v="228337646"/>
        <n v="0"/>
        <n v="448489000"/>
        <n v="442100000"/>
        <n v="70492000"/>
        <n v="115800000"/>
        <n v="35636000"/>
        <n v="40483339"/>
        <n v="1000000000"/>
        <n v="90000000"/>
        <n v="40600000"/>
        <n v="768465666.38999999"/>
        <n v="91386828"/>
        <n v="49200000"/>
        <n v="20100000"/>
        <n v="190000000"/>
        <n v="4295358122"/>
        <n v="13300000"/>
        <n v="434211584"/>
        <n v="39700000"/>
        <n v="22800000"/>
        <n v="61055500"/>
        <n v="40000000"/>
        <n v="145500000"/>
        <n v="17492000"/>
        <n v="60165000"/>
        <n v="82330000"/>
        <n v="773397832"/>
        <n v="102273000"/>
        <n v="561237667"/>
        <n v="323247000"/>
        <n v="144100000"/>
        <n v="669551167"/>
        <n v="391812000"/>
        <n v="430572195"/>
        <n v="1194292052"/>
        <n v="80650000"/>
        <n v="64650000"/>
        <n v="2299095126"/>
        <n v="88450000"/>
        <n v="2888298197"/>
        <n v="913633220"/>
        <n v="171975182"/>
        <n v="28343223"/>
        <n v="815731712"/>
        <n v="877000000"/>
        <n v="130519824"/>
        <n v="9357513962"/>
        <n v="5528934759"/>
        <n v="66741438981"/>
        <n v="1070143120"/>
        <n v="278000000"/>
        <n v="400000000"/>
        <n v="106401759298.39"/>
      </sharedItems>
    </cacheField>
    <cacheField name="RP SGP" numFmtId="167">
      <sharedItems containsSemiMixedTypes="0" containsString="0" containsNumber="1" containsInteger="1" minValue="0" maxValue="153120528030" count="38">
        <n v="144160000"/>
        <n v="735637550"/>
        <n v="0"/>
        <n v="98972000"/>
        <n v="82800000"/>
        <n v="168800000"/>
        <n v="43426000"/>
        <n v="229300000"/>
        <n v="29600000"/>
        <n v="163656168"/>
        <n v="217952000"/>
        <n v="247533330"/>
        <n v="225931000"/>
        <n v="650951157"/>
        <n v="464900000"/>
        <n v="106337335116"/>
        <n v="72500000"/>
        <n v="2900000"/>
        <n v="17400000"/>
        <n v="19140000"/>
        <n v="35000000"/>
        <n v="51600000"/>
        <n v="45100000"/>
        <n v="57789000"/>
        <n v="102126667"/>
        <n v="18507948"/>
        <n v="939871044"/>
        <n v="3806723290"/>
        <n v="162649756"/>
        <n v="109934000"/>
        <n v="100000000"/>
        <n v="130000000"/>
        <n v="80000000"/>
        <n v="160000000"/>
        <n v="220000000"/>
        <n v="35860383116"/>
        <n v="1207948888"/>
        <n v="153120528030"/>
      </sharedItems>
    </cacheField>
    <cacheField name="RP OTROS" numFmtId="167">
      <sharedItems containsString="0" containsBlank="1" containsNumber="1" containsInteger="1" minValue="0" maxValue="12500000"/>
    </cacheField>
    <cacheField name="RP TOTAL" numFmtId="167">
      <sharedItems containsSemiMixedTypes="0" containsString="0" containsNumber="1" minValue="0" maxValue="259534787328.39001"/>
    </cacheField>
    <cacheField name="ORDENADO PROPIOS" numFmtId="167">
      <sharedItems containsSemiMixedTypes="0" containsString="0" containsNumber="1" minValue="0" maxValue="72991260582.240005"/>
    </cacheField>
    <cacheField name="ORDENADO SGP" numFmtId="167">
      <sharedItems containsSemiMixedTypes="0" containsString="0" containsNumber="1" containsInteger="1" minValue="0" maxValue="134173057686"/>
    </cacheField>
    <cacheField name="ORDENADO OTROS" numFmtId="167">
      <sharedItems containsString="0" containsBlank="1" containsNumber="1" containsInteger="1" minValue="0" maxValue="7500000"/>
    </cacheField>
    <cacheField name="ORDENADO TOTAL" numFmtId="167">
      <sharedItems containsSemiMixedTypes="0" containsString="0" containsNumber="1" minValue="0" maxValue="207171818268.23999"/>
    </cacheField>
    <cacheField name="RP/AP. DEF (%)" numFmtId="9">
      <sharedItems containsMixedTypes="1" containsNumber="1" minValue="0" maxValue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  <n v="2231"/>
    <s v="IMPLEMENTACION DEL PROGRAMA DE PLANEACION 2020 PARA LA REVISON, AJUSTE Y/O FORMULACION DEL PLAN DE ORDENAMIENTO TERRITORIAL EN EL MUNICIPIO DE POPAYAN"/>
    <n v="307000000"/>
    <n v="757236044"/>
    <n v="1064236044"/>
    <x v="0"/>
    <x v="0"/>
    <x v="0"/>
    <x v="0"/>
    <n v="726670000"/>
    <s v="107-0003-2020, _x000a_107-0003-2020-01,_x000a_107-0003-2020-02"/>
    <n v="0"/>
    <n v="147863282"/>
    <m/>
    <n v="147863282"/>
    <n v="592371056"/>
    <n v="144160000"/>
    <m/>
    <n v="736531056"/>
    <x v="0"/>
    <x v="0"/>
    <m/>
    <n v="500470000"/>
    <n v="20350000"/>
    <n v="79960000"/>
    <m/>
    <n v="100310000"/>
    <n v="0.55270060390837505"/>
  </r>
  <r>
    <x v="0"/>
    <n v="2232"/>
    <s v="IMPLEMENTACION DEL PROGRAMA DE PLANEACION 2020 FORTALECIMIENTO INSTITUCIONAL PARA EL ORDNEMIENTO TERRITORIAL EN EL MUNICIPIO DE POPAYAN"/>
    <n v="113000000"/>
    <n v="150000000"/>
    <n v="263000000"/>
    <x v="1"/>
    <x v="1"/>
    <x v="0"/>
    <x v="1"/>
    <n v="2159510644"/>
    <s v="107-0001-2020_x000a_107-0001-2020-01,_x000a_107-0001-2020-03"/>
    <n v="1404951194"/>
    <n v="754559450"/>
    <m/>
    <n v="2159510644"/>
    <n v="1016477344"/>
    <n v="747237550"/>
    <m/>
    <n v="1763714894"/>
    <x v="1"/>
    <x v="1"/>
    <m/>
    <n v="1613223944"/>
    <n v="515279026"/>
    <n v="426131821"/>
    <m/>
    <n v="941410847"/>
    <n v="0.74066576905937542"/>
  </r>
  <r>
    <x v="0"/>
    <n v="2233"/>
    <s v="IMPLEMENTACION DEL PROGRAMA DE PLANEACION 2019 FORTALECIMIENTO AL PROCESO DE ESTRATIFICACION PARA LA ORDENACION DEL TERRITORIO DEL MUNICIPIO DE POPAYAN"/>
    <n v="263205160"/>
    <m/>
    <n v="263205160"/>
    <x v="2"/>
    <x v="2"/>
    <x v="0"/>
    <x v="2"/>
    <n v="370640953"/>
    <s v="107-0002-2020,_x000a_107-0002-2020-01,_x000a_107-0002-2020-02"/>
    <n v="370640953"/>
    <n v="0"/>
    <m/>
    <n v="370640953"/>
    <n v="302672896"/>
    <n v="0"/>
    <m/>
    <n v="302672896"/>
    <x v="2"/>
    <x v="2"/>
    <m/>
    <n v="228337646"/>
    <n v="175198776.80000001"/>
    <n v="0"/>
    <m/>
    <n v="175198776.80000001"/>
    <n v="0.52663664946739219"/>
  </r>
  <r>
    <x v="0"/>
    <n v="2247"/>
    <s v="FORTALECER LA CAPACIDAD INSTITUCIONAL A PARTIR DE LA IMPLEMENTACION DE TECNOLOGIAS DE PUNTA PARA LA PRESTACIÓN DEL SERVICIO PÚBLICO DE LA GESTIÓN CATASTRAL DEL MUNICIPIO DE POPAYÁN CON ENFOQUE MULTIPROPOSITO"/>
    <m/>
    <m/>
    <n v="0"/>
    <x v="3"/>
    <x v="2"/>
    <x v="0"/>
    <x v="3"/>
    <n v="2650000000"/>
    <s v="107-0004-2020,"/>
    <n v="2650000000"/>
    <n v="0"/>
    <m/>
    <n v="2650000000"/>
    <n v="0"/>
    <n v="0"/>
    <m/>
    <n v="0"/>
    <x v="3"/>
    <x v="2"/>
    <m/>
    <n v="0"/>
    <n v="0"/>
    <n v="0"/>
    <m/>
    <n v="0"/>
    <n v="0"/>
  </r>
  <r>
    <x v="1"/>
    <n v="2217"/>
    <s v="IMPLEMENTACION DEL PROGRAMA 2020 PROMOCION DEL DESARROLLO EN EMPLEO, EMPRENDIMIENTO E INNOVACION EN EL MUNICIPIO DE POPAYAN"/>
    <n v="933116000"/>
    <n v="100000000"/>
    <n v="1033116000"/>
    <x v="4"/>
    <x v="3"/>
    <x v="1"/>
    <x v="4"/>
    <n v="903370000"/>
    <s v="110-0005-2020,_x000a_110-0005-2020-1"/>
    <n v="533116000"/>
    <n v="100000000"/>
    <n v="0"/>
    <n v="633116000"/>
    <n v="481361000"/>
    <n v="98972000"/>
    <n v="0"/>
    <n v="580333000"/>
    <x v="4"/>
    <x v="3"/>
    <n v="0"/>
    <n v="547461000"/>
    <n v="210212000"/>
    <n v="98972000"/>
    <n v="0"/>
    <n v="309184000"/>
    <n v="0.86470883692719813"/>
  </r>
  <r>
    <x v="1"/>
    <n v="2218"/>
    <s v="IMPLEMENTACION DEL PROGRAMA FORTALECIMIENTO DEL SECTOR TURISMO 2020 EN EL MUNICIPIO DE POPAYAN"/>
    <n v="145000000"/>
    <n v="100000000"/>
    <n v="245000000"/>
    <x v="5"/>
    <x v="3"/>
    <x v="2"/>
    <x v="5"/>
    <n v="903370000"/>
    <s v="110-0002-2020,_x000a_110-0002-2020-3,_x000a_110-0002-2020-4"/>
    <n v="790870000"/>
    <n v="100000000"/>
    <n v="12500000"/>
    <n v="903370000"/>
    <n v="607700000"/>
    <n v="97300000"/>
    <n v="12500000"/>
    <n v="717500000"/>
    <x v="5"/>
    <x v="4"/>
    <n v="12500000"/>
    <n v="537400000"/>
    <n v="403800000"/>
    <n v="74178100"/>
    <n v="7500000"/>
    <n v="485478100"/>
    <n v="0.58804862836070781"/>
  </r>
  <r>
    <x v="1"/>
    <n v="2219"/>
    <s v="IMPLEMENTACION DEL PROGRAMA DE UMATA 2020 DESARROLLO AGROPECUARIO E INNOVACION RURAL EN EL MUNICIPIO DE POPAYAN"/>
    <n v="100000000"/>
    <n v="200018064"/>
    <n v="300018064"/>
    <x v="6"/>
    <x v="4"/>
    <x v="1"/>
    <x v="6"/>
    <n v="314518064"/>
    <s v="110-0003-2020"/>
    <n v="114500000"/>
    <n v="200018064"/>
    <n v="0"/>
    <n v="314518064"/>
    <n v="114492000"/>
    <n v="182200000"/>
    <n v="0"/>
    <n v="296692000"/>
    <x v="6"/>
    <x v="5"/>
    <n v="0"/>
    <n v="239292000"/>
    <n v="26792000"/>
    <n v="161800000"/>
    <n v="0"/>
    <n v="188592000"/>
    <n v="0.76082116542597056"/>
  </r>
  <r>
    <x v="1"/>
    <n v="2234"/>
    <s v="IMPLEMENTACIÓN DEL ÁREA DE GESTIÓN DE PROYECTOS 2020 DEL MUNICIPIO POPAYÁN"/>
    <n v="50000000"/>
    <n v="50408969"/>
    <n v="100408969"/>
    <x v="7"/>
    <x v="5"/>
    <x v="1"/>
    <x v="7"/>
    <n v="210808969"/>
    <s v="_x000a_110-0007-2020, _x000a_110-0007-2020-1"/>
    <n v="160400000"/>
    <n v="50408969"/>
    <n v="0"/>
    <n v="210808969"/>
    <n v="124500000"/>
    <n v="43426000"/>
    <n v="0"/>
    <n v="167926000"/>
    <x v="7"/>
    <x v="6"/>
    <n v="0"/>
    <n v="159226000"/>
    <n v="58100000"/>
    <n v="43426000"/>
    <n v="0"/>
    <n v="101526000"/>
    <n v="0.75530941949628339"/>
  </r>
  <r>
    <x v="1"/>
    <n v="2236"/>
    <s v="IMPLEMENTACION DEL PROGRAMA GESTION AMBIENTAL DEL TERRITORIO VIGENCIA 2020 EN EL MUNICIPIO DE POPAYAN"/>
    <n v="100000000"/>
    <n v="230000000"/>
    <n v="330000000"/>
    <x v="8"/>
    <x v="6"/>
    <x v="1"/>
    <x v="8"/>
    <n v="325500000"/>
    <s v="110-0004-2020,_x000a_110-0004-2020-1"/>
    <n v="95500000"/>
    <n v="230000000"/>
    <n v="0"/>
    <n v="325500000"/>
    <n v="90636000"/>
    <n v="229300000"/>
    <n v="0"/>
    <n v="319936000"/>
    <x v="8"/>
    <x v="7"/>
    <n v="0"/>
    <n v="264936000"/>
    <n v="0"/>
    <n v="191676000"/>
    <n v="0"/>
    <n v="191676000"/>
    <n v="0.8139354838709677"/>
  </r>
  <r>
    <x v="1"/>
    <n v="2237"/>
    <s v="IMPLEMENTACION DEL PROGRAMA DE FORTALECIMIENTO DE ECOSISTEMAS ESTRATEGICOS RECURSO HIDRICO VIGENCIA 2020 DEL MUNICIPIO DE POPAYAN"/>
    <n v="880423940"/>
    <m/>
    <n v="880423940"/>
    <x v="9"/>
    <x v="2"/>
    <x v="1"/>
    <x v="9"/>
    <n v="955985162"/>
    <s v="110-0006-2020,_x000a_110-0006-2020-1"/>
    <n v="955985162"/>
    <n v="0"/>
    <n v="0"/>
    <n v="955985162"/>
    <n v="834824713"/>
    <n v="0"/>
    <n v="0"/>
    <n v="834824713"/>
    <x v="9"/>
    <x v="2"/>
    <n v="0"/>
    <n v="40483339"/>
    <n v="26483339"/>
    <n v="0"/>
    <n v="0"/>
    <n v="26483339"/>
    <n v="4.2347246180375338E-2"/>
  </r>
  <r>
    <x v="1"/>
    <n v="2243"/>
    <s v="FORTALECIMIENTO DE LA GESTIÓN DEL EMPLEO, EMPRENDIMIENTO, CIENCIA TECNOLOGIA E INOVACION 2020 DEL MUNICIPIO POPAYÁN"/>
    <m/>
    <m/>
    <n v="0"/>
    <x v="10"/>
    <x v="2"/>
    <x v="1"/>
    <x v="10"/>
    <n v="2115233051"/>
    <s v="110-0009-2020"/>
    <n v="2115233051"/>
    <n v="0"/>
    <n v="0"/>
    <n v="2115233051"/>
    <n v="1455000000"/>
    <n v="0"/>
    <n v="0"/>
    <n v="1455000000"/>
    <x v="10"/>
    <x v="2"/>
    <n v="0"/>
    <n v="1000000000"/>
    <n v="1000000000"/>
    <n v="0"/>
    <n v="0"/>
    <n v="1000000000"/>
    <n v="0.47276114541007142"/>
  </r>
  <r>
    <x v="1"/>
    <n v="2245"/>
    <s v="Fortalecimiento del componente del plan de desarrollo seguridad y soberania alimentaria en el marco del desarrollo rural y agro del municipio popayán"/>
    <m/>
    <m/>
    <n v="0"/>
    <x v="11"/>
    <x v="7"/>
    <x v="1"/>
    <x v="11"/>
    <n v="456404076"/>
    <s v="110-0010-2020"/>
    <n v="414311000"/>
    <n v="42093076"/>
    <n v="0"/>
    <n v="456404076"/>
    <n v="326776095"/>
    <n v="31400000"/>
    <n v="0"/>
    <n v="358176095"/>
    <x v="11"/>
    <x v="8"/>
    <n v="0"/>
    <n v="119600000"/>
    <n v="0"/>
    <n v="0"/>
    <n v="0"/>
    <n v="0"/>
    <n v="0.26204849231013438"/>
  </r>
  <r>
    <x v="1"/>
    <n v="2246"/>
    <s v="FORTALECIMIENTO DEL COMPONENTE DEL PLAN DE DESARROLLO AMBIENTE Y CAMBIO CLIMATICO EN EL MARCO DEL DESARROLLO SOSTENIBLE 2020 DEL MUNICIPIO POPAYÁN"/>
    <m/>
    <m/>
    <n v="0"/>
    <x v="12"/>
    <x v="2"/>
    <x v="1"/>
    <x v="12"/>
    <n v="708539877"/>
    <s v="110-0011-2020"/>
    <n v="708539877"/>
    <n v="0"/>
    <n v="0"/>
    <n v="708539877"/>
    <n v="541185503"/>
    <n v="0"/>
    <n v="0"/>
    <n v="541185503"/>
    <x v="12"/>
    <x v="2"/>
    <n v="0"/>
    <n v="40600000"/>
    <n v="0"/>
    <n v="0"/>
    <n v="0"/>
    <n v="0"/>
    <n v="5.7300938617460481E-2"/>
  </r>
  <r>
    <x v="2"/>
    <n v="2185"/>
    <s v="IMPLEMENTACION DEL PROGRAMA DE CULTURA 2020 PARA LA CULTURA, IDENTIDAD Y PATRIMONIO EN EL MUNICIPIO DE POPAYÁN"/>
    <n v="1285923307"/>
    <n v="795821191"/>
    <n v="2081744498"/>
    <x v="13"/>
    <x v="8"/>
    <x v="0"/>
    <x v="13"/>
    <n v="2824836798"/>
    <s v="115-0001-2020,_x000a_115-0001-2020-1"/>
    <n v="1826194710"/>
    <n v="869742088"/>
    <m/>
    <n v="2695936798"/>
    <n v="1565042639"/>
    <n v="377298268"/>
    <m/>
    <n v="1942340907"/>
    <x v="13"/>
    <x v="9"/>
    <m/>
    <n v="932121834.38999999"/>
    <n v="637689246.38999999"/>
    <n v="108756168"/>
    <m/>
    <n v="746445414.38999999"/>
    <n v="0.34575062556418285"/>
  </r>
  <r>
    <x v="2"/>
    <n v="2186"/>
    <s v="IMPLEMENTACION DEL PROGRAMA DE DEPORTE 2020 PARA EL DEPORTE, RECREACION, APROVECHAMIENTO DEL TIEMPO LIBRE Y ACTIVIDAD FISICA EN EL MUNICIPIO DE POPAYAN. "/>
    <n v="570366892"/>
    <n v="596865918"/>
    <n v="1167232810"/>
    <x v="14"/>
    <x v="9"/>
    <x v="0"/>
    <x v="14"/>
    <n v="2068488856"/>
    <s v="115-0002-2020,_x000a_115-0002-2020-1"/>
    <n v="733439422"/>
    <n v="1268011759"/>
    <m/>
    <n v="2001451181"/>
    <n v="343851828"/>
    <n v="573044332"/>
    <m/>
    <n v="916896160"/>
    <x v="14"/>
    <x v="10"/>
    <m/>
    <n v="309338828"/>
    <n v="41986828"/>
    <n v="48300000"/>
    <m/>
    <n v="90286828"/>
    <n v="0.15195199023164377"/>
  </r>
  <r>
    <x v="3"/>
    <n v="2226"/>
    <s v="IMPLEMENTACION DEL PROGRAMA DE GENERAL 2020 MEJORAMIENTO DE LA INFRAESTRUCTURA DE LOS BIENES PUBLICOS EN EL MUNICIPIO DE POPAYAN"/>
    <n v="923488040"/>
    <m/>
    <n v="923488040"/>
    <x v="15"/>
    <x v="10"/>
    <x v="0"/>
    <x v="15"/>
    <n v="1298777159.9300001"/>
    <s v="103-0002-2020,_x000a_103-0001-2020-1_x000a_103-0001-2020-1"/>
    <n v="623488040"/>
    <n v="675289119.92999995"/>
    <m/>
    <n v="1298777159.9299998"/>
    <n v="523746253"/>
    <n v="719614676"/>
    <m/>
    <n v="1243360929"/>
    <x v="3"/>
    <x v="2"/>
    <m/>
    <n v="0"/>
    <n v="0"/>
    <n v="0"/>
    <m/>
    <n v="0"/>
    <n v="0"/>
  </r>
  <r>
    <x v="3"/>
    <n v="2228"/>
    <s v="IMPLEMENTACION DEL PROGRAMA DE GENERAL 2020 PLAN DE TECNOLOGIAS DEL MUNICIPIO DE POPAYAN"/>
    <n v="100000000"/>
    <m/>
    <n v="100000000"/>
    <x v="16"/>
    <x v="2"/>
    <x v="0"/>
    <x v="16"/>
    <n v="527030000"/>
    <s v="103-0002-2020,_x000a_103-0002-2020-01,_x000a_103-0002-2020-02"/>
    <n v="527030000"/>
    <n v="0"/>
    <m/>
    <n v="527030000"/>
    <n v="323300000"/>
    <n v="0"/>
    <m/>
    <n v="323300000"/>
    <x v="15"/>
    <x v="2"/>
    <m/>
    <n v="49200000"/>
    <n v="11600000"/>
    <n v="0"/>
    <m/>
    <n v="11600000"/>
    <n v="9.3353319545376928E-2"/>
  </r>
  <r>
    <x v="3"/>
    <n v="2256"/>
    <s v="SISTEMA DE INFORMACIÓN PARA LA GESTIÓN DE DOCUMENTOS ELECTRONICOS DE ARCHIVO IMPLEMENTADO EFECTIVAMENTE EN LA ENTIDAD TERRITORIAL - ALCALDIA MUNICIPAL DE POPAYÁN."/>
    <m/>
    <m/>
    <n v="0"/>
    <x v="17"/>
    <x v="2"/>
    <x v="0"/>
    <x v="17"/>
    <n v="0"/>
    <n v="0"/>
    <n v="0"/>
    <n v="0"/>
    <m/>
    <n v="0"/>
    <n v="0"/>
    <n v="0"/>
    <m/>
    <n v="0"/>
    <x v="3"/>
    <x v="2"/>
    <m/>
    <n v="0"/>
    <n v="0"/>
    <n v="0"/>
    <m/>
    <n v="0"/>
    <n v="0"/>
  </r>
  <r>
    <x v="3"/>
    <n v="2255"/>
    <s v="Desarrollo del proceso de modernización e innovación digital de la alcaldía municipal de popayán"/>
    <m/>
    <m/>
    <m/>
    <x v="18"/>
    <x v="2"/>
    <x v="0"/>
    <x v="18"/>
    <n v="785920000"/>
    <s v="103-0004-2020"/>
    <n v="594790000"/>
    <n v="0"/>
    <m/>
    <n v="594790000"/>
    <n v="0"/>
    <n v="0"/>
    <m/>
    <n v="0"/>
    <x v="3"/>
    <x v="2"/>
    <m/>
    <n v="0"/>
    <n v="0"/>
    <n v="0"/>
    <m/>
    <n v="0"/>
    <n v="0"/>
  </r>
  <r>
    <x v="3"/>
    <n v="2261"/>
    <s v="Implementación plan de gestión de preservación y mantenimiento de la infraestructura de los bienes inmuebles a cargo del municipio de popayan"/>
    <m/>
    <m/>
    <m/>
    <x v="19"/>
    <x v="2"/>
    <x v="0"/>
    <x v="19"/>
    <n v="199079579.18000001"/>
    <s v="103-0005-2020,"/>
    <n v="199079579.18000001"/>
    <n v="0"/>
    <m/>
    <n v="199079579.18000001"/>
    <n v="0"/>
    <n v="0"/>
    <m/>
    <n v="0"/>
    <x v="3"/>
    <x v="2"/>
    <m/>
    <n v="0"/>
    <n v="0"/>
    <n v="0"/>
    <m/>
    <n v="0"/>
    <n v="0"/>
  </r>
  <r>
    <x v="3"/>
    <s v="xxx"/>
    <n v="0"/>
    <m/>
    <m/>
    <m/>
    <x v="20"/>
    <x v="2"/>
    <x v="0"/>
    <x v="20"/>
    <n v="0"/>
    <n v="0"/>
    <n v="0"/>
    <n v="0"/>
    <m/>
    <n v="0"/>
    <n v="0"/>
    <n v="0"/>
    <m/>
    <n v="0"/>
    <x v="3"/>
    <x v="2"/>
    <m/>
    <n v="0"/>
    <n v="0"/>
    <n v="0"/>
    <m/>
    <n v="0"/>
    <n v="0"/>
  </r>
  <r>
    <x v="4"/>
    <n v="2161"/>
    <s v="IMPLEMENTACIÓN DEL PROGRAMA DE &quot;CALIDAD EDUCATIVA&quot;  PARA LA VIGENCIA 2020 DEL MUNICIPIO DE POPAYÁN"/>
    <n v="135079421"/>
    <n v="4979537567"/>
    <n v="5114616988"/>
    <x v="21"/>
    <x v="11"/>
    <x v="0"/>
    <x v="21"/>
    <n v="1576380948"/>
    <s v="104-0005-2020,_x000a_104-0005-2020-1"/>
    <n v="654118931"/>
    <n v="922262017"/>
    <m/>
    <n v="1576380948"/>
    <n v="540681945"/>
    <n v="691262017"/>
    <m/>
    <n v="1231943962"/>
    <x v="16"/>
    <x v="11"/>
    <m/>
    <n v="267633330"/>
    <n v="16300000"/>
    <n v="0"/>
    <m/>
    <n v="16300000"/>
    <n v="0.16977706457284589"/>
  </r>
  <r>
    <x v="4"/>
    <n v="2162"/>
    <s v="IMPLEMENTACIÓN DEL PROGRAMA DE COBERTURA EDUCATIVA VIGENCIA 2020 PARA LA CONSTRUCCION, MATENIMIENTO Y ADECUACIÓN DE INFRAESTRUCTURA  EN LAS IE DEL MUNICIPIO DE POPAYÁN"/>
    <n v="340000000"/>
    <n v="655931300"/>
    <n v="995931300"/>
    <x v="22"/>
    <x v="12"/>
    <x v="0"/>
    <x v="22"/>
    <n v="995931000"/>
    <s v="104-0006-2020"/>
    <n v="340000000"/>
    <n v="655931000"/>
    <m/>
    <n v="995931000"/>
    <n v="340000000"/>
    <n v="625931000"/>
    <m/>
    <n v="965931000"/>
    <x v="17"/>
    <x v="12"/>
    <m/>
    <n v="415931000"/>
    <n v="0"/>
    <n v="0"/>
    <m/>
    <n v="0"/>
    <n v="0.41763033784469006"/>
  </r>
  <r>
    <x v="4"/>
    <n v="2163"/>
    <s v="IMPLEMENTACIÓN DEL PROGRAMA DE COBERTURA EDUCATIVA VIGENCIA  2020 PARA EL SUMINISTRO DE ALIMENTACION ESCOLAR DE LAS IE DEL MUNICIPIO DE POPAYÁN"/>
    <n v="90000000"/>
    <n v="769279278"/>
    <n v="859279278"/>
    <x v="23"/>
    <x v="13"/>
    <x v="0"/>
    <x v="23"/>
    <n v="7129079410"/>
    <s v="104-0001-2020 _x000a_104-0004-2020_x000a_104-0004-2020-2"/>
    <n v="4862402145"/>
    <n v="2266677265"/>
    <m/>
    <n v="7129079410"/>
    <n v="4318808122"/>
    <n v="1525333108"/>
    <m/>
    <n v="5844141230"/>
    <x v="18"/>
    <x v="13"/>
    <m/>
    <n v="4946309279"/>
    <n v="741950244.04999995"/>
    <n v="0"/>
    <m/>
    <n v="741950244.04999995"/>
    <n v="0.69382159947072319"/>
  </r>
  <r>
    <x v="4"/>
    <n v="2164"/>
    <s v="IMPLEMENTACIÓN DEL PROGRAMA DE COBERTURA EDUCATIVA VIGENCIA 2020 PARA LA INCLUSION EN LAS IE DEL MUNICIPIO DE POPAYÁN"/>
    <n v="228827540"/>
    <n v="2924624230"/>
    <n v="3153451770"/>
    <x v="24"/>
    <x v="14"/>
    <x v="0"/>
    <x v="24"/>
    <n v="861300000"/>
    <s v="104-0003-2020,_x000a_104-0003-2020-1"/>
    <n v="0"/>
    <n v="514000000"/>
    <m/>
    <n v="514000000"/>
    <n v="0"/>
    <n v="471000000"/>
    <m/>
    <n v="471000000"/>
    <x v="3"/>
    <x v="14"/>
    <m/>
    <n v="464900000"/>
    <n v="0"/>
    <n v="445500000"/>
    <m/>
    <n v="445500000"/>
    <n v="0.78046838007651742"/>
  </r>
  <r>
    <x v="4"/>
    <n v="2165"/>
    <s v="IMPLEMENTACIÓN DEL PROGRAMA DE COBERTURA EDUCATIVA VIGENCIA 2020 PARA LA PREVENCION DEL RIESGO EN LAS IE DEL MUNICIPIO DE POPAYÁN"/>
    <n v="50000000"/>
    <m/>
    <n v="50000000"/>
    <x v="25"/>
    <x v="2"/>
    <x v="0"/>
    <x v="25"/>
    <n v="50000000"/>
    <s v="104-0008-2020,_x000a_104-0008-2020-1"/>
    <n v="50000000"/>
    <n v="0"/>
    <m/>
    <n v="50000000"/>
    <n v="50000000"/>
    <n v="0"/>
    <m/>
    <n v="50000000"/>
    <x v="3"/>
    <x v="2"/>
    <m/>
    <n v="0"/>
    <n v="0"/>
    <n v="0"/>
    <m/>
    <n v="0"/>
    <n v="0"/>
  </r>
  <r>
    <x v="4"/>
    <n v="2166"/>
    <s v="IMPLEMENTACIÓN DEL PROGRAMA DE EDUCACION 2020 PARA LA DOTACIÓN DE ELEMENTOS A LAS IE DEL MUNICIPIO DE POPAYÁN"/>
    <m/>
    <n v="450945615"/>
    <n v="450945615"/>
    <x v="24"/>
    <x v="15"/>
    <x v="0"/>
    <x v="26"/>
    <n v="0"/>
    <n v="0"/>
    <n v="0"/>
    <n v="0"/>
    <m/>
    <n v="0"/>
    <n v="0"/>
    <n v="0"/>
    <m/>
    <n v="0"/>
    <x v="3"/>
    <x v="2"/>
    <m/>
    <n v="0"/>
    <n v="0"/>
    <n v="0"/>
    <m/>
    <n v="0"/>
    <n v="0"/>
  </r>
  <r>
    <x v="4"/>
    <n v="2167"/>
    <s v="IMPLEMENTACIÓN DEL PROGRAMA DE EFICIENCIA EDUCATIVA VIGENCIA 2020 PARA EL MEJORAMIENTO DEL MODELO DE GESTION DEL SISTEMA EDUCATIVO EN EL MUNICIPIO DE POPAYAN"/>
    <n v="440211970"/>
    <n v="50760000"/>
    <n v="490971970"/>
    <x v="25"/>
    <x v="16"/>
    <x v="0"/>
    <x v="27"/>
    <n v="220760000"/>
    <s v="104-0007-2020,_x000a_104-0007-2020-1"/>
    <n v="50000000"/>
    <n v="170760000"/>
    <m/>
    <n v="220760000"/>
    <n v="50000000"/>
    <n v="0"/>
    <m/>
    <n v="50000000"/>
    <x v="19"/>
    <x v="2"/>
    <m/>
    <n v="13300000"/>
    <n v="0"/>
    <n v="0"/>
    <m/>
    <n v="0"/>
    <n v="6.0246421453161808E-2"/>
  </r>
  <r>
    <x v="4"/>
    <n v="2168"/>
    <s v="IMPLEMENTACIÓN DEL PROGRAMA DE EFICIENCIA EDUCATIVA VIGENCIA 2020 PARA EL CUMPLIMIENTO DE LAS OBLIGACIONES LABORALES DEL SISTEMA EDUCATIVO EN EL MUNICIPIO DE POPAYÁN"/>
    <m/>
    <n v="122747433008"/>
    <n v="122747433008"/>
    <x v="26"/>
    <x v="17"/>
    <x v="0"/>
    <x v="28"/>
    <n v="133483080617"/>
    <s v="104-0002-2020,_x000a_104-0002-2020-1,_x000a_104-0002-2020-2"/>
    <n v="355889477"/>
    <n v="133483080617"/>
    <m/>
    <n v="133838970094"/>
    <n v="0"/>
    <n v="107687751419"/>
    <m/>
    <n v="107687751419"/>
    <x v="3"/>
    <x v="15"/>
    <m/>
    <n v="106337335116"/>
    <n v="0"/>
    <n v="99695326799"/>
    <m/>
    <n v="99695326799"/>
    <n v="0.79663530558448581"/>
  </r>
  <r>
    <x v="4"/>
    <n v="2252"/>
    <s v="IMPLEMENTACIÓN DEL PROGRAMA DE EFICIENCIA EDUCATIVA VIGENCIA 2020 PARA EL CUMPLIMIENTO DE LAS OBLIGACIONES LABORALES DEL SISTEMA EDUCATIVO EN EL MUNICIPIO DE POPAYÁN"/>
    <m/>
    <m/>
    <n v="0"/>
    <x v="24"/>
    <x v="18"/>
    <x v="0"/>
    <x v="29"/>
    <n v="13299327971"/>
    <s v="104-0018-2020"/>
    <n v="0"/>
    <n v="13299327971"/>
    <m/>
    <n v="13299327971"/>
    <n v="0"/>
    <n v="60000000"/>
    <m/>
    <n v="60000000"/>
    <x v="3"/>
    <x v="2"/>
    <m/>
    <n v="0"/>
    <n v="0"/>
    <n v="0"/>
    <m/>
    <n v="0"/>
    <n v="0"/>
  </r>
  <r>
    <x v="5"/>
    <n v="2203"/>
    <s v="IMPLEMENTACION DEL PROGRAMA DE GOBIERNO 2020 PARA LA ASISTENCIA, ATENCION Y REPARACION INTEGRAL A LA POBLACION VULNERABLE, VICTIMA DEL MUNICIPIO DE POPAYAN"/>
    <n v="900423940"/>
    <n v="53683660"/>
    <n v="954107600"/>
    <x v="27"/>
    <x v="19"/>
    <x v="0"/>
    <x v="30"/>
    <n v="1183354458"/>
    <s v="105-0003-2020,_x000a_105-0003-2020-1"/>
    <n v="1144017054"/>
    <n v="39337404"/>
    <m/>
    <n v="1183354458"/>
    <n v="622702340"/>
    <n v="0"/>
    <m/>
    <n v="622702340"/>
    <x v="20"/>
    <x v="2"/>
    <m/>
    <n v="434211584"/>
    <n v="220445000"/>
    <n v="0"/>
    <m/>
    <n v="220445000"/>
    <n v="0.36253763475672435"/>
  </r>
  <r>
    <x v="5"/>
    <n v="2204"/>
    <s v="IMPLEMENTACION DEL PROGRAMA DE GOBIERNO 2020 PARA LA PAZ, DERECHOS HUMANOS Y REINTEGRACION DE LA POBLACION VULNERABLE EN EL MUNICIPIO DE POPAYAN"/>
    <n v="30000000"/>
    <n v="116431816"/>
    <n v="146431816"/>
    <x v="28"/>
    <x v="20"/>
    <x v="0"/>
    <x v="31"/>
    <n v="542774528"/>
    <s v="105-001-2020, _x000a_105-001-2020-01,_x000a_105-001-2020-02"/>
    <n v="349804000"/>
    <n v="192970528"/>
    <m/>
    <n v="542774528"/>
    <n v="8930000"/>
    <n v="121800000"/>
    <m/>
    <n v="130730000"/>
    <x v="3"/>
    <x v="16"/>
    <m/>
    <n v="72500000"/>
    <n v="0"/>
    <n v="36100000"/>
    <m/>
    <n v="36100000"/>
    <n v="0.11507488483051567"/>
  </r>
  <r>
    <x v="5"/>
    <n v="2206"/>
    <s v="IMPLEMENTACION DEL PROGRAMA DE GOBIERNO 2020 DIVERSIDAD SEXUAL EN EL MUNICIPIO DE POPAYAN"/>
    <n v="15000000"/>
    <n v="24400000"/>
    <n v="39400000"/>
    <x v="29"/>
    <x v="21"/>
    <x v="0"/>
    <x v="32"/>
    <n v="149400000"/>
    <s v="105-0010-2020_x000a_105-0010A-2020,_x000a_105-0010A-2020-1_x000a_105-0010A-2020-2"/>
    <n v="125000000"/>
    <n v="24400000"/>
    <m/>
    <n v="149400000"/>
    <n v="82015848"/>
    <n v="11951000"/>
    <m/>
    <n v="93966848"/>
    <x v="21"/>
    <x v="17"/>
    <m/>
    <n v="42600000"/>
    <n v="17200000"/>
    <n v="0"/>
    <m/>
    <n v="17200000"/>
    <n v="0.2616707616707617"/>
  </r>
  <r>
    <x v="5"/>
    <n v="2207"/>
    <s v="IMPLEMENTACION DEL PROGRAMA DE GOBIERNO 2020 POBLACION AFRODESCENDIENTE EN EL MUNICIPIO DE POPAYAN"/>
    <m/>
    <n v="55045455"/>
    <n v="55045455"/>
    <x v="30"/>
    <x v="22"/>
    <x v="0"/>
    <x v="33"/>
    <n v="128413812"/>
    <s v="105-0012-2020,_x000a_105-0012-2020-1,_x000a_105-0012-2020-2"/>
    <n v="75929630"/>
    <n v="52484182"/>
    <m/>
    <n v="128413812"/>
    <n v="35371750"/>
    <n v="18921420"/>
    <m/>
    <n v="54293170"/>
    <x v="22"/>
    <x v="18"/>
    <m/>
    <n v="40200000"/>
    <n v="7600000"/>
    <n v="2900000"/>
    <m/>
    <n v="10500000"/>
    <n v="0.29767754864463969"/>
  </r>
  <r>
    <x v="5"/>
    <n v="2208"/>
    <s v="IMPLEMENTACION DEL PROGRAMA DE GOBIERNO 2020 PARA RESGUARDOS INDIGENAS EN EL MUNICIPIO DE POPAYAN"/>
    <m/>
    <n v="505228704"/>
    <n v="505228704"/>
    <x v="24"/>
    <x v="23"/>
    <x v="0"/>
    <x v="34"/>
    <n v="0"/>
    <n v="0"/>
    <n v="0"/>
    <n v="0"/>
    <m/>
    <n v="0"/>
    <n v="0"/>
    <n v="0"/>
    <m/>
    <n v="0"/>
    <x v="3"/>
    <x v="2"/>
    <m/>
    <n v="0"/>
    <n v="0"/>
    <n v="0"/>
    <m/>
    <n v="0"/>
    <n v="0"/>
  </r>
  <r>
    <x v="5"/>
    <n v="2209"/>
    <s v="IMPLEMENTACION DEL PROGRAMA DE GOBIERNO 2020 UNIDOS POR EL CAMBIO PARA POBLACION VULNERABLE EN EL MUNICIPIO DE POPAYAN"/>
    <n v="15000000"/>
    <n v="25798420"/>
    <n v="40798420"/>
    <x v="24"/>
    <x v="24"/>
    <x v="0"/>
    <x v="35"/>
    <n v="0"/>
    <n v="0"/>
    <n v="0"/>
    <n v="0"/>
    <m/>
    <n v="0"/>
    <n v="0"/>
    <n v="0"/>
    <m/>
    <n v="0"/>
    <x v="3"/>
    <x v="2"/>
    <m/>
    <n v="0"/>
    <n v="0"/>
    <n v="0"/>
    <m/>
    <n v="0"/>
    <n v="0"/>
  </r>
  <r>
    <x v="5"/>
    <n v="2210"/>
    <s v="IMPLEMENTACION DEL PROGRAMA DE GOBIERNO 2020 MAS FAMILIAS EN ACCION PARA POBLACION VULNERABLE EN EL MUNICIPIO DE POPAYAN"/>
    <n v="20000000"/>
    <n v="24593664"/>
    <n v="44593664"/>
    <x v="31"/>
    <x v="25"/>
    <x v="0"/>
    <x v="36"/>
    <n v="174620400"/>
    <s v="105-0009-2020,_x000a_105-0009A-2020-1,_x000a_105-0009A-2020-2"/>
    <n v="150000000"/>
    <n v="24593664"/>
    <m/>
    <n v="174593664"/>
    <n v="76422654"/>
    <n v="22459436"/>
    <m/>
    <n v="98882090"/>
    <x v="23"/>
    <x v="19"/>
    <m/>
    <n v="80195500"/>
    <n v="22352000"/>
    <n v="6380000"/>
    <m/>
    <n v="28732000"/>
    <n v="0.36321961511923351"/>
  </r>
  <r>
    <x v="5"/>
    <n v="2211"/>
    <s v="IMPLEMENTACION DEL PROGRAMA DE GOBIERNO 2020 PROGRAMAS SOCIALES PARA EL CAMBIO EN EL MUNICIPIO DE POPAYAN"/>
    <n v="35000000"/>
    <n v="55000000"/>
    <n v="90000000"/>
    <x v="32"/>
    <x v="26"/>
    <x v="0"/>
    <x v="37"/>
    <n v="185000000"/>
    <s v="105-0008-2020_x000a_105-0008A-2020,_x000a_105-0008-2020-1,_x000a_105-0008A-2020-1"/>
    <n v="130000000"/>
    <n v="55000000"/>
    <m/>
    <n v="185000000"/>
    <n v="85989400"/>
    <n v="35000000"/>
    <m/>
    <n v="120989400"/>
    <x v="24"/>
    <x v="20"/>
    <m/>
    <n v="75000000"/>
    <n v="23800000"/>
    <n v="11815000"/>
    <m/>
    <n v="35615000"/>
    <n v="0.38363171355498721"/>
  </r>
  <r>
    <x v="5"/>
    <n v="2212"/>
    <s v="IMPLEMENTACION DEL PROGRAMA DE GOBIERNO 2020 ATENCION INTEGRAL A INFANCIA Y ADOLESCENCIA EN EL MUNICIPIO DE POPAYAN"/>
    <n v="440211970"/>
    <n v="84477474"/>
    <n v="524689444"/>
    <x v="33"/>
    <x v="27"/>
    <x v="0"/>
    <x v="38"/>
    <n v="681072125"/>
    <s v="105-0004-2020,_x000a_105-0004-2020-2"/>
    <n v="594357714"/>
    <n v="86714411"/>
    <m/>
    <n v="681072125"/>
    <n v="562166592"/>
    <n v="86714411"/>
    <m/>
    <n v="648881003"/>
    <x v="25"/>
    <x v="2"/>
    <m/>
    <n v="145500000"/>
    <n v="64500000"/>
    <n v="0"/>
    <m/>
    <n v="64500000"/>
    <n v="0.21363376162253006"/>
  </r>
  <r>
    <x v="5"/>
    <n v="2213"/>
    <s v="IMPLEMENTACION DEL PROGRAMA DE GOBIERNO 2020 JOVENES POR EL CAMBIO EN EL MUNICIPIO DE POPAYAN"/>
    <n v="25000000"/>
    <n v="65004230"/>
    <n v="90004230"/>
    <x v="34"/>
    <x v="28"/>
    <x v="0"/>
    <x v="39"/>
    <n v="187604230"/>
    <s v="105-0005-2020_x000a_105-0005A-2020,_x000a_105-0005A-2020-2"/>
    <n v="122600000"/>
    <n v="65004230"/>
    <m/>
    <n v="187604230"/>
    <n v="97673472"/>
    <n v="51600000"/>
    <m/>
    <n v="149273472"/>
    <x v="26"/>
    <x v="21"/>
    <m/>
    <n v="69092000"/>
    <n v="1473000"/>
    <n v="29990480"/>
    <m/>
    <n v="31463480"/>
    <n v="0.3682859389684337"/>
  </r>
  <r>
    <x v="5"/>
    <n v="2214"/>
    <s v="IMPLEMENTACION DEL PROGRAMA DE GOBIERNO 2020 DEMOCRACIA, PARTICIPACION CIUDADANA Y DESARROLLO COMUNITARIO EN EL MUNICIPIO DE POPAYAN"/>
    <n v="75000000"/>
    <n v="100452730"/>
    <n v="175452730"/>
    <x v="35"/>
    <x v="29"/>
    <x v="0"/>
    <x v="40"/>
    <n v="512641836"/>
    <s v="105-0006-2020_x000a_105-0006A-2020,_x000a_105-0006A-2020-1"/>
    <n v="351346000"/>
    <n v="100452730"/>
    <m/>
    <n v="451798730"/>
    <n v="60165000"/>
    <n v="45100000"/>
    <m/>
    <n v="105265000"/>
    <x v="27"/>
    <x v="22"/>
    <m/>
    <n v="105265000"/>
    <n v="28365000"/>
    <n v="31700000"/>
    <m/>
    <n v="60065000"/>
    <n v="0.23299091610992356"/>
  </r>
  <r>
    <x v="5"/>
    <n v="2215"/>
    <s v="IMPLEMENTACION DEL PROGRAMA DE GOBIERNO 2020 SEGURIDAD Y CONVIVENCIA CIUDADANA EN EL MUNICIPIO DE POPAYAN"/>
    <n v="1849975460"/>
    <m/>
    <n v="1849975460"/>
    <x v="36"/>
    <x v="2"/>
    <x v="0"/>
    <x v="41"/>
    <n v="1443223418"/>
    <s v="105-0007-2020,_x000a_105-0007-2020-2"/>
    <n v="1443223418"/>
    <n v="0"/>
    <m/>
    <n v="1443223418"/>
    <n v="223830007"/>
    <n v="0"/>
    <m/>
    <n v="223830007"/>
    <x v="28"/>
    <x v="2"/>
    <m/>
    <n v="82330000"/>
    <n v="34880000"/>
    <n v="0"/>
    <m/>
    <n v="34880000"/>
    <n v="5.7045914702584181E-2"/>
  </r>
  <r>
    <x v="5"/>
    <n v="2216"/>
    <s v="IMPLEMENTACION DEL PROGRAMA DE GOBIERNO 2020 JUSTICIA Y PAZ PARA EL CAMBIO EN EL MUNICIPIO DE POPAYAN"/>
    <n v="162993457"/>
    <n v="50438712"/>
    <n v="213432169"/>
    <x v="24"/>
    <x v="2"/>
    <x v="0"/>
    <x v="42"/>
    <n v="0"/>
    <n v="0"/>
    <n v="0"/>
    <n v="0"/>
    <m/>
    <n v="0"/>
    <n v="0"/>
    <n v="0"/>
    <m/>
    <n v="0"/>
    <x v="3"/>
    <x v="2"/>
    <m/>
    <n v="0"/>
    <n v="0"/>
    <n v="0"/>
    <m/>
    <n v="0"/>
    <e v="#DIV/0!"/>
  </r>
  <r>
    <x v="5"/>
    <n v="2227"/>
    <s v="IMPLEMENTACION DEL PROGRAMA DE GOBIERNO 2020 MODERNIZACION ADMINISTRATIVA Y ORGANIZACIONAL PARA EL FORTALECIMIENTO INSTITUCIONAL DEL MUNICIPIO DE POPAYAN"/>
    <n v="115000000"/>
    <m/>
    <n v="115000000"/>
    <x v="37"/>
    <x v="2"/>
    <x v="0"/>
    <x v="43"/>
    <n v="990847000"/>
    <s v="105-0001-2020_x000a_105-0001-2020-1_x000a_105-0001-2020-2_x000a_105-0001A-2020,_x000a_105-0001A-2020-1,_x000a_105-0002A-2020-1"/>
    <n v="990847000"/>
    <n v="0"/>
    <m/>
    <n v="990847000"/>
    <n v="866103832"/>
    <n v="0"/>
    <m/>
    <n v="866103832"/>
    <x v="29"/>
    <x v="2"/>
    <m/>
    <n v="773397832"/>
    <n v="202700000"/>
    <n v="0"/>
    <m/>
    <n v="202700000"/>
    <n v="0.78026179501070925"/>
  </r>
  <r>
    <x v="5"/>
    <n v="2235"/>
    <s v="IMPLEMENTACION DEL PROGRAMA DE GOBIERNO 2020 GESTION INTEGRAL DEL ESPACIO PUBLICO EN EL MUNICIPIO DE POPAYAN"/>
    <n v="95000000"/>
    <n v="100703976"/>
    <n v="195703976"/>
    <x v="38"/>
    <x v="30"/>
    <x v="0"/>
    <x v="44"/>
    <n v="278563000"/>
    <s v="105-0002-2020_x000a_105-0002A-2020"/>
    <n v="102600000"/>
    <n v="100703976"/>
    <m/>
    <n v="203303976"/>
    <n v="102273000"/>
    <n v="242943000"/>
    <m/>
    <n v="345216000"/>
    <x v="30"/>
    <x v="23"/>
    <m/>
    <n v="160062000"/>
    <n v="79209000"/>
    <n v="4419000"/>
    <m/>
    <n v="83628000"/>
    <n v="0.38982464685825619"/>
  </r>
  <r>
    <x v="5"/>
    <n v="2250"/>
    <s v="IMPLEMENTACION DE ESTRATEGIAS DE SEGURIDAD Y CONVIVIENCIA PARA EL FORTALECIMIENTO DE LA VIGILANCIA Y CONTROL EN EL MUNICIPIO POPAYAN"/>
    <m/>
    <m/>
    <m/>
    <x v="39"/>
    <x v="2"/>
    <x v="0"/>
    <x v="45"/>
    <n v="2319921528"/>
    <s v="105-0013-2020,_x000a_105-0013-2020-1"/>
    <n v="2253645882"/>
    <n v="0"/>
    <m/>
    <n v="2253645882"/>
    <n v="1099921528"/>
    <n v="0"/>
    <m/>
    <n v="1099921528"/>
    <x v="3"/>
    <x v="2"/>
    <m/>
    <n v="0"/>
    <n v="0"/>
    <n v="0"/>
    <m/>
    <n v="0"/>
    <n v="0"/>
  </r>
  <r>
    <x v="6"/>
    <n v="2229"/>
    <s v="IMPLEMENTACION DEL PROGRAMA DE HACIENDA 2020 GESTION FINANCIERA Y RECAUDO EN EL MUNICIPIO DE POPAYAN"/>
    <n v="1055557904"/>
    <m/>
    <n v="1055557904"/>
    <x v="40"/>
    <x v="2"/>
    <x v="0"/>
    <x v="46"/>
    <n v="1655557604"/>
    <s v="101-0001-2020, _x000a_101-0001-2020-01,_x000a_101-0001-2020-02"/>
    <n v="1455557604"/>
    <n v="0"/>
    <m/>
    <n v="1455557604"/>
    <n v="704282167"/>
    <n v="0"/>
    <m/>
    <n v="704282167"/>
    <x v="31"/>
    <x v="2"/>
    <m/>
    <n v="561237667"/>
    <n v="373462266"/>
    <n v="0"/>
    <m/>
    <n v="373462266"/>
    <n v="0.38558250788764226"/>
  </r>
  <r>
    <x v="6"/>
    <n v="2230"/>
    <s v="IMPLEMENTACION DEL PROGRAMA DE HACIENDA 2020 MODERNIZACION DE LA SECRETARIA DE HACIENDA DEL MUNICIPIO DE POPAYAN"/>
    <n v="70000000"/>
    <n v="151206007"/>
    <n v="221206007"/>
    <x v="41"/>
    <x v="31"/>
    <x v="0"/>
    <x v="47"/>
    <n v="220900000"/>
    <s v="101-0002-2020, _x000a_101-0002-2020-01"/>
    <n v="70000000"/>
    <n v="150900000"/>
    <m/>
    <n v="220900000"/>
    <n v="0"/>
    <n v="105800000"/>
    <m/>
    <n v="105800000"/>
    <x v="3"/>
    <x v="24"/>
    <m/>
    <n v="102126667"/>
    <n v="0"/>
    <n v="39127112"/>
    <m/>
    <n v="39127112"/>
    <n v="0.46168125533769977"/>
  </r>
  <r>
    <x v="7"/>
    <n v="2221"/>
    <s v="IMPLEMENTACION DEL PROGRAMA DE TRANSITO Y TRANSPORTE 2020 MODERNIZACION PARA LA MOVILIDAD Y EL TRANSPORTE EN EL MUNICIPIO DE POPAYAN"/>
    <n v="2034342040"/>
    <m/>
    <n v="2034342040"/>
    <x v="42"/>
    <x v="2"/>
    <x v="0"/>
    <x v="48"/>
    <n v="3589866040"/>
    <s v="106-0001-2020_x000a_106-0001-2020-01,_x000a_106-0001-2020-02,_x000a_106-0001-2020-03_x000a_"/>
    <n v="3480342040"/>
    <n v="0"/>
    <m/>
    <n v="3480342040"/>
    <n v="2395078665"/>
    <n v="0"/>
    <m/>
    <n v="2395078665"/>
    <x v="32"/>
    <x v="2"/>
    <m/>
    <n v="323247000"/>
    <n v="27500000"/>
    <n v="0"/>
    <m/>
    <n v="27500000"/>
    <n v="9.28779402383106E-2"/>
  </r>
  <r>
    <x v="7"/>
    <n v="2222"/>
    <s v="IMPLEMENTACION DEL PROGRAMA DE TRANSITO Y TRANSPORTE 2020 PLAN MAESTRO DE MOVILIDAD EN EL MUNICIPIO DE POPAYAN"/>
    <n v="365000100"/>
    <m/>
    <n v="365000100"/>
    <x v="43"/>
    <x v="2"/>
    <x v="0"/>
    <x v="49"/>
    <n v="416000100"/>
    <s v="106-0004-2020"/>
    <n v="316000100"/>
    <n v="0"/>
    <m/>
    <n v="316000100"/>
    <n v="163100000"/>
    <n v="0"/>
    <m/>
    <n v="163100000"/>
    <x v="33"/>
    <x v="2"/>
    <m/>
    <n v="144100000"/>
    <n v="48600000"/>
    <n v="0"/>
    <m/>
    <n v="48600000"/>
    <n v="0.45601251392009051"/>
  </r>
  <r>
    <x v="7"/>
    <n v="2223"/>
    <s v="IMPLEMENTACION DEL PROGRAMA DE TRANSITO Y TRANSPORTE 2020 FORTALECIMIENTO INTEGRAL DE LA SECRETARIA DE TRANSITO EN EL MUNICIPIO DE POPAYAN"/>
    <n v="5112010385"/>
    <m/>
    <n v="5112010385"/>
    <x v="44"/>
    <x v="2"/>
    <x v="0"/>
    <x v="50"/>
    <n v="5948218817"/>
    <s v="106-0002-2020,_x000a_106-0002-2020-1,_x000a_106-0002-2020-2"/>
    <n v="5807218817"/>
    <n v="0"/>
    <m/>
    <n v="5807218817"/>
    <n v="969852667"/>
    <n v="0"/>
    <m/>
    <n v="969852667"/>
    <x v="34"/>
    <x v="2"/>
    <m/>
    <n v="669551167"/>
    <n v="371924593"/>
    <n v="0"/>
    <m/>
    <n v="371924593"/>
    <n v="0.11529635581148792"/>
  </r>
  <r>
    <x v="7"/>
    <n v="2224"/>
    <s v="IMPLEMENTACION DEL PROGRAMA DE TRANSITO Y TRANSPORTE 2020 CULTURA CIUDADANA EN LAS VIAS DEL MUNICIPIO DE POPAYAN"/>
    <n v="502000000"/>
    <m/>
    <n v="502000000"/>
    <x v="45"/>
    <x v="2"/>
    <x v="0"/>
    <x v="51"/>
    <n v="747227173"/>
    <s v="106-0003-2020,_x000a_106-0003-2020-1,_x000a_106-0003-2020-2"/>
    <n v="617751173"/>
    <n v="0"/>
    <m/>
    <n v="617751173"/>
    <n v="482660000"/>
    <n v="0"/>
    <m/>
    <n v="482660000"/>
    <x v="35"/>
    <x v="2"/>
    <m/>
    <n v="391812000"/>
    <n v="189003000"/>
    <n v="0"/>
    <m/>
    <n v="189003000"/>
    <n v="0.63425537194406911"/>
  </r>
  <r>
    <x v="7"/>
    <n v="2225"/>
    <s v="IMPLEMENTACION DEL PROGRAMA DE TRANSITO Y TRANSPORTE 2020 SEGURIDAD VIAL EN EL MUNICIPIO DE POPAYAN"/>
    <n v="196626743"/>
    <m/>
    <n v="196626743"/>
    <x v="46"/>
    <x v="2"/>
    <x v="0"/>
    <x v="52"/>
    <n v="196626743"/>
    <s v="106-0005-2020"/>
    <n v="0"/>
    <n v="0"/>
    <m/>
    <n v="0"/>
    <n v="0"/>
    <n v="0"/>
    <m/>
    <n v="0"/>
    <x v="3"/>
    <x v="2"/>
    <m/>
    <n v="0"/>
    <n v="0"/>
    <n v="0"/>
    <m/>
    <n v="0"/>
    <n v="0"/>
  </r>
  <r>
    <x v="8"/>
    <n v="2205"/>
    <s v="IMPLEMENTACION DEL PROGRAMA DE LA MUJER 2020 MUJER CON EQUIDAD DE POBLACION VULNERABLE EN EL MUNICIPIO DE POPAYAN"/>
    <n v="640211970"/>
    <n v="75603004"/>
    <n v="715814974"/>
    <x v="47"/>
    <x v="32"/>
    <x v="0"/>
    <x v="53"/>
    <n v="756703776"/>
    <s v="117-0001-2020- 117-0002-2020- _x000a_117-0003-2020, _x000a_117-0003-2020-2,_x000a_117-0003-2020-3"/>
    <n v="640095437"/>
    <n v="116608339"/>
    <m/>
    <n v="756703776"/>
    <n v="636713992"/>
    <n v="75603004"/>
    <m/>
    <n v="712316996"/>
    <x v="36"/>
    <x v="2"/>
    <m/>
    <n v="430572195"/>
    <n v="187504640"/>
    <n v="0"/>
    <m/>
    <n v="187504640"/>
    <n v="0.56901023710498833"/>
  </r>
  <r>
    <x v="8"/>
    <n v="2248"/>
    <s v="IMPLEMENTACION DEL PROGRAMA DE AUTONOMIA Y EMPODERAMIENTO ECONOMICO DE LA SECRETARIA DE LA MUJER, COMO CONTRIBUCION A LA REACTIVACION ECONOMICA DEL MUNICIPIO DE POPAYÁN CAUCA”"/>
    <m/>
    <m/>
    <n v="0"/>
    <x v="48"/>
    <x v="33"/>
    <x v="0"/>
    <x v="54"/>
    <n v="1453616530"/>
    <s v="117-0004-2020"/>
    <n v="0"/>
    <n v="0"/>
    <m/>
    <n v="0"/>
    <n v="1204292052"/>
    <n v="59513283"/>
    <m/>
    <n v="1263805335"/>
    <x v="37"/>
    <x v="25"/>
    <m/>
    <n v="1212800000"/>
    <n v="485120000"/>
    <n v="0"/>
    <m/>
    <n v="485120000"/>
    <n v="0.98312560711228469"/>
  </r>
  <r>
    <x v="9"/>
    <n v="2238"/>
    <s v="IMPLEMENTACION DEL PROGRAMA DE GESTION DEL RIESGO DE DESASTRES 2020 CONOCIMIENTO, COMUNICACIÓN Y MONITOREO DEL RIESGO EN EL MUNICIPIO DE POPAYAN"/>
    <n v="932082720.33333337"/>
    <m/>
    <n v="932082720.33333337"/>
    <x v="49"/>
    <x v="2"/>
    <x v="0"/>
    <x v="55"/>
    <n v="290763368"/>
    <s v="116-0001-2020,_x000a_116-0001-2020-1"/>
    <n v="290763368"/>
    <n v="0"/>
    <m/>
    <n v="290763368"/>
    <n v="116977541"/>
    <n v="0"/>
    <m/>
    <n v="116977541"/>
    <x v="38"/>
    <x v="2"/>
    <m/>
    <n v="80650000"/>
    <n v="63150000"/>
    <n v="0"/>
    <m/>
    <n v="63150000"/>
    <n v="0.27720881894572597"/>
  </r>
  <r>
    <x v="9"/>
    <n v="2239"/>
    <s v="IMPLEMENTACION DEL PROGRAMA DE GESTION DEL RIESGO DE DESASTRES 2020 REDUCCION DEL RIESGO Y ADAPTACION AL CAMBIO CLIMATICO PARA OPTIMIZAR EL DESARROLLO MUNICIPAL DE POPAYAN"/>
    <n v="932082720.33333337"/>
    <m/>
    <n v="932082720.33333337"/>
    <x v="50"/>
    <x v="2"/>
    <x v="0"/>
    <x v="56"/>
    <n v="635700000"/>
    <s v="116-0002-2020,_x000a_116-0002-2020-1"/>
    <n v="355700000"/>
    <n v="0"/>
    <m/>
    <n v="355700000"/>
    <n v="265662764"/>
    <n v="0"/>
    <m/>
    <n v="265662764"/>
    <x v="39"/>
    <x v="2"/>
    <m/>
    <n v="64650000"/>
    <n v="64650000"/>
    <n v="0"/>
    <m/>
    <n v="64650000"/>
    <n v="0.18175428732077631"/>
  </r>
  <r>
    <x v="9"/>
    <n v="2240"/>
    <s v="IMPLEMENTACION DEL PROGRAMA DE GESTION DEL RIESGO DE DESASTRES 2020 RESPUESTA A EMERGENCIAS Y PREPARACION PARA EL MANEJO DE DESASTRES EN EL MUNICIPIO DE POPAYAN"/>
    <n v="932082720.33333337"/>
    <m/>
    <n v="932082720.33333337"/>
    <x v="51"/>
    <x v="2"/>
    <x v="0"/>
    <x v="57"/>
    <n v="2770480126"/>
    <s v="116-0003-2020,_x000a_116-0003-2020-1"/>
    <n v="2770480126"/>
    <n v="0"/>
    <m/>
    <n v="2770480126"/>
    <n v="2398069821"/>
    <n v="0"/>
    <m/>
    <n v="2398069821"/>
    <x v="40"/>
    <x v="2"/>
    <m/>
    <n v="2299095126"/>
    <n v="881190082"/>
    <n v="0"/>
    <m/>
    <n v="881190082"/>
    <n v="0.82985440120063836"/>
  </r>
  <r>
    <x v="10"/>
    <n v="2187"/>
    <s v="IMPLEMENTACION DEL PROGRAMA DE INFRAESTRUCTURA 2020 PARA VIVIENDA EN EL MUNICIPIO DE POPAYAN"/>
    <n v="315000000"/>
    <m/>
    <n v="315000000"/>
    <x v="52"/>
    <x v="2"/>
    <x v="1"/>
    <x v="58"/>
    <n v="315000000"/>
    <s v="108-0002-2020_x000a_108-0002-2020-01_x000a_108-0002-2020-02,_x000a_108-0002-2020-03_x000a_108-0002A-2020,_x000a_108-0002-2020-4"/>
    <n v="162907195"/>
    <n v="0"/>
    <n v="0"/>
    <n v="162907195"/>
    <n v="157107195"/>
    <n v="0"/>
    <n v="0"/>
    <n v="157107195"/>
    <x v="41"/>
    <x v="2"/>
    <n v="0"/>
    <n v="88450000"/>
    <n v="31914210"/>
    <n v="0"/>
    <n v="0"/>
    <n v="31914210"/>
    <n v="0.33939980913797052"/>
  </r>
  <r>
    <x v="10"/>
    <n v="2188"/>
    <s v="IMPLEMENTACION DEL PROGRAMA DE INFRAESTRUCTURA 2020 PARA LA CONSTRUCCION, REHABILITACION Y/O MANTENIMIENTO Y/O MEJORAMIENTO VIAL EN EL SECTOR URBANO DEL MUNICIPIO DE POPAYAN"/>
    <n v="11832514266"/>
    <m/>
    <n v="11832514266"/>
    <x v="53"/>
    <x v="34"/>
    <x v="1"/>
    <x v="59"/>
    <n v="15524906759"/>
    <s v="108-0001-2020_x000a_108-0005-2020_x000a_108-0005-2020-01,_x000a_108-0005-2020-03,_x000a_108-0005B-2020_x000a_108-0005B-2020,_x000a_108-0005E-2020_x000a_108-0005D-2020"/>
    <n v="11728423041.92"/>
    <n v="0"/>
    <n v="0"/>
    <n v="11728423041.92"/>
    <n v="2939030138.1999998"/>
    <n v="0"/>
    <n v="0"/>
    <n v="2939030138.1999998"/>
    <x v="42"/>
    <x v="2"/>
    <n v="0"/>
    <n v="2888298197"/>
    <n v="512991000"/>
    <n v="0"/>
    <n v="0"/>
    <n v="512991000"/>
    <n v="0.18974614959405692"/>
  </r>
  <r>
    <x v="10"/>
    <n v="2189"/>
    <s v="CONSERVACION DE VIAS URBANAS DEL PROGRAMA DE TRANSPORTE &quot;INFRAESTRUCTURA VIAL&quot; 2020 EN EL MUNICIPIO DE POPAYAN"/>
    <m/>
    <n v="869356111"/>
    <n v="869356111"/>
    <x v="24"/>
    <x v="35"/>
    <x v="1"/>
    <x v="60"/>
    <n v="470384113"/>
    <s v="108-0014-2020"/>
    <n v="0"/>
    <n v="437223432.13999999"/>
    <n v="0"/>
    <n v="437223432.13999999"/>
    <n v="0"/>
    <n v="437223432.13999999"/>
    <n v="0"/>
    <n v="437223432.13999999"/>
    <x v="3"/>
    <x v="2"/>
    <n v="0"/>
    <n v="0"/>
    <n v="0"/>
    <n v="0"/>
    <n v="0"/>
    <n v="0"/>
    <n v="0"/>
  </r>
  <r>
    <x v="10"/>
    <n v="2190"/>
    <s v="IMPLEMENTACION DEL PROGRAMA DE INFRAESTRUCTURA VIAL PARA LA CONSTRUCCION, REHABILITACION, MEJORAMIENTO Y MANTENIMIENTO DE OBRAS EN EL AREA URBANA Y RURAL DEL MUNICIPIO DE POPAYAN 2018-2020"/>
    <n v="97278378"/>
    <m/>
    <n v="97278378"/>
    <x v="54"/>
    <x v="2"/>
    <x v="1"/>
    <x v="61"/>
    <n v="1062650132"/>
    <s v="108-0006-2020, _x000a_108-0006A-2020,_x000a_108-0006B-2020"/>
    <n v="925740660"/>
    <n v="0"/>
    <n v="0"/>
    <n v="925740660"/>
    <n v="925740660"/>
    <n v="0"/>
    <n v="0"/>
    <n v="925740660"/>
    <x v="43"/>
    <x v="2"/>
    <n v="0"/>
    <n v="913633220"/>
    <n v="238597723"/>
    <n v="0"/>
    <n v="0"/>
    <n v="238597723"/>
    <n v="0.81787331026208787"/>
  </r>
  <r>
    <x v="10"/>
    <n v="2191"/>
    <s v="IMPLEMENTACION DEL PROGRAMA DE INFRAESTRUCTURA 2020 PARA LA CONSTRUCCION, REHABILITACION Y/O MANTENIMIENTO Y/O MEJORAMIENTO VIAL EN EL SECTOR RURAL DEL MUNICIPIO DE POPAYAN"/>
    <n v="2265854486"/>
    <n v="168000000"/>
    <n v="2433854486"/>
    <x v="55"/>
    <x v="36"/>
    <x v="1"/>
    <x v="62"/>
    <n v="1951168609"/>
    <s v="108-0004-2020, _x000a_108-0004-2020-1,_x000a_108-0004A-2020,_x000a_108-0004A-2020-1, _x000a_108-0004A-2020-2,_x000a_108-0004B-2020,_x000a_"/>
    <n v="1783158389"/>
    <n v="168000000"/>
    <n v="0"/>
    <n v="1951158389"/>
    <n v="908573208"/>
    <n v="168000000"/>
    <n v="0"/>
    <n v="1076573208"/>
    <x v="44"/>
    <x v="2"/>
    <n v="0"/>
    <n v="171975182"/>
    <n v="91938451"/>
    <n v="0"/>
    <n v="0"/>
    <n v="91938451"/>
    <n v="8.5675410281357792E-2"/>
  </r>
  <r>
    <x v="10"/>
    <n v="2192"/>
    <s v="IMPLEMENTACION DEL PROGRAMA DE INFRAESTRUCTURA 2020 PARA EL ESTATUTO DE VALORIZACION EN EL MUNICIPIO DE POPAYAN"/>
    <n v="15463928685"/>
    <m/>
    <n v="15463928685"/>
    <x v="56"/>
    <x v="2"/>
    <x v="1"/>
    <x v="63"/>
    <n v="0"/>
    <n v="0"/>
    <n v="0"/>
    <n v="0"/>
    <n v="0"/>
    <n v="0"/>
    <n v="0"/>
    <n v="0"/>
    <n v="0"/>
    <n v="0"/>
    <x v="3"/>
    <x v="2"/>
    <n v="0"/>
    <n v="0"/>
    <n v="0"/>
    <n v="0"/>
    <n v="0"/>
    <n v="0"/>
    <n v="0"/>
  </r>
  <r>
    <x v="10"/>
    <n v="2193"/>
    <s v="IMPLEMENTACION DEL PLAN DE MEJORAMIENTO DE INFRAESTRUCTURA URBANA Y RURAL 2020 PRESUPUESTO PARTICIPATIVO"/>
    <m/>
    <n v="2867762000"/>
    <n v="2867762000"/>
    <x v="24"/>
    <x v="37"/>
    <x v="1"/>
    <x v="64"/>
    <n v="2867762000"/>
    <s v="108-0013-2020,_x000a_108-0013A-2020,_x000a_108-0013C-2020,_x000a_108-0013D-2020"/>
    <n v="0"/>
    <n v="1525229646"/>
    <n v="0"/>
    <n v="1525229646"/>
    <n v="0"/>
    <n v="542073108"/>
    <n v="0"/>
    <n v="542073108"/>
    <x v="3"/>
    <x v="2"/>
    <n v="0"/>
    <n v="0"/>
    <n v="0"/>
    <n v="0"/>
    <n v="0"/>
    <n v="0"/>
    <n v="0"/>
  </r>
  <r>
    <x v="10"/>
    <n v="2194"/>
    <s v="IMPLEMENTACION DEL PROGRAMA &quot;PROYECTOS DE INFRAESTRUCTURA DE ALTO IMPACTO&quot; 2020 PARA EL CENTRO DE BENEFICIO ANIMAL EN EL MUNICIPIO DE POPAYAN"/>
    <n v="477001752"/>
    <m/>
    <n v="477001752"/>
    <x v="57"/>
    <x v="2"/>
    <x v="1"/>
    <x v="65"/>
    <n v="477001752"/>
    <s v="108-0010-2020"/>
    <n v="477001750"/>
    <n v="0"/>
    <n v="0"/>
    <n v="477001750"/>
    <n v="377001752"/>
    <n v="0"/>
    <n v="0"/>
    <n v="377001752"/>
    <x v="45"/>
    <x v="2"/>
    <n v="0"/>
    <n v="28343223"/>
    <n v="14880985"/>
    <n v="0"/>
    <n v="0"/>
    <n v="14880985"/>
    <n v="4.6675721737039481E-2"/>
  </r>
  <r>
    <x v="10"/>
    <n v="2195"/>
    <s v="IMPLEMENTACION DEL PROGRAMA DE INFRAESTRUCTURA PARA EDIFICACIONES, POLIDEPORTIVOS Y PARQUE 2020 EN EL MUNICIPIO DE POPAYAN"/>
    <n v="150000000"/>
    <m/>
    <n v="150000000"/>
    <x v="58"/>
    <x v="38"/>
    <x v="1"/>
    <x v="66"/>
    <n v="100208116"/>
    <s v="108-0019-2020"/>
    <n v="71108116"/>
    <n v="29100000"/>
    <n v="0"/>
    <n v="100208116"/>
    <n v="71108116"/>
    <n v="29100000"/>
    <n v="0"/>
    <n v="100208116"/>
    <x v="3"/>
    <x v="2"/>
    <n v="0"/>
    <n v="0"/>
    <n v="0"/>
    <n v="0"/>
    <n v="0"/>
    <n v="0"/>
    <n v="0"/>
  </r>
  <r>
    <x v="10"/>
    <n v="2196"/>
    <s v="IMPLEMENTACION DEL PROGRAMA DE MANTENIMIENTO Y ADECUACION DE BIENES INMUEBLES MUNICIPALES 2020 EN LA SECRETARIA DE INFRAESTRUCTURA DEL MUNICIPIO DE POPAYAN"/>
    <m/>
    <n v="302412015"/>
    <n v="302412015"/>
    <x v="59"/>
    <x v="2"/>
    <x v="1"/>
    <x v="67"/>
    <n v="120552813"/>
    <s v="108-009-2020, _x000a_108-009-2020-01"/>
    <n v="116163259"/>
    <n v="0"/>
    <n v="0"/>
    <n v="116163259"/>
    <n v="116163259"/>
    <n v="0"/>
    <n v="0"/>
    <n v="116163259"/>
    <x v="3"/>
    <x v="2"/>
    <n v="0"/>
    <n v="0"/>
    <n v="0"/>
    <n v="0"/>
    <n v="0"/>
    <n v="0"/>
    <n v="0"/>
  </r>
  <r>
    <x v="10"/>
    <n v="2197"/>
    <s v="IMPLEMENTACION DEL PROGRAMA DE INFRAESTRUCTURA 2020 PARA EL ALUMBRADO PUBLICO EN EL MUNICIPIO DE POPAYAN"/>
    <n v="17718708563"/>
    <m/>
    <n v="17718708563"/>
    <x v="60"/>
    <x v="2"/>
    <x v="1"/>
    <x v="68"/>
    <n v="18345015347"/>
    <s v="108-0012-2020"/>
    <n v="18334848962"/>
    <n v="0"/>
    <n v="0"/>
    <n v="18334848962"/>
    <n v="17708542178"/>
    <n v="0"/>
    <n v="0"/>
    <n v="17708542178"/>
    <x v="46"/>
    <x v="2"/>
    <n v="0"/>
    <n v="815731712"/>
    <n v="0"/>
    <n v="0"/>
    <n v="0"/>
    <n v="0"/>
    <n v="4.6037876242481998E-2"/>
  </r>
  <r>
    <x v="10"/>
    <n v="2198"/>
    <s v="IMPLEMENTACION DEL PROGRAMA DE INFRASTRUCTURA 2020 PARA SUBSIDIOS DE ASEO EN EL MUNICIPIO DE POPAYAN"/>
    <n v="1854684799"/>
    <m/>
    <n v="1854684799"/>
    <x v="61"/>
    <x v="2"/>
    <x v="1"/>
    <x v="69"/>
    <n v="0"/>
    <n v="0"/>
    <n v="0"/>
    <n v="0"/>
    <n v="0"/>
    <n v="0"/>
    <n v="877000000"/>
    <n v="0"/>
    <n v="0"/>
    <n v="877000000"/>
    <x v="47"/>
    <x v="2"/>
    <n v="0"/>
    <n v="877000000"/>
    <n v="439033405"/>
    <n v="0"/>
    <n v="0"/>
    <n v="439033405"/>
    <n v="0.47285662796872902"/>
  </r>
  <r>
    <x v="10"/>
    <n v="2199"/>
    <s v="IMPLEMENTACION DEL PROGRAMA INFRAESTRUCTURA 2020 PARA EL CIERRE DEL RELLENO SANITARIO EN EL MUNICIPIO DE POPAYAN"/>
    <n v="497271344"/>
    <m/>
    <n v="497271344"/>
    <x v="62"/>
    <x v="2"/>
    <x v="1"/>
    <x v="70"/>
    <n v="797271344"/>
    <s v="108-0003-2020, _x000a_108-0003-2020-1,_x000a_108-0003-2020-3"/>
    <n v="324013126"/>
    <n v="0"/>
    <n v="0"/>
    <n v="324013126"/>
    <n v="289518855"/>
    <n v="0"/>
    <n v="0"/>
    <n v="289518855"/>
    <x v="48"/>
    <x v="2"/>
    <n v="0"/>
    <n v="130519824"/>
    <n v="64092560"/>
    <n v="0"/>
    <n v="0"/>
    <n v="64092560"/>
    <n v="0.18091844941025137"/>
  </r>
  <r>
    <x v="10"/>
    <n v="2200"/>
    <s v="IMPLEMENTACION DEL PROGRAMA DE INFRAESTRUCTURA PARA EL ACUEDUCTO Y ALCANTARILLADO EN EL MUNICIPIO DE POPAYAN"/>
    <n v="954856892"/>
    <n v="782268216"/>
    <n v="1737125108"/>
    <x v="63"/>
    <x v="39"/>
    <x v="1"/>
    <x v="71"/>
    <n v="1737125108"/>
    <s v="108-0007-2020"/>
    <n v="0"/>
    <n v="500647817"/>
    <n v="0"/>
    <n v="500647817"/>
    <n v="0"/>
    <n v="979619815"/>
    <n v="0"/>
    <n v="979619815"/>
    <x v="3"/>
    <x v="26"/>
    <n v="0"/>
    <n v="939871044"/>
    <n v="0"/>
    <n v="460899046"/>
    <n v="0"/>
    <n v="460899046"/>
    <n v="0.51044620061933399"/>
  </r>
  <r>
    <x v="10"/>
    <n v="2201"/>
    <s v="IMPLEMENTACION DEL PROGRAMA PROYECTOS ESTRATEGICOS DE ACUEDUCTO Y ALCANTARILLADO 2020 PARA EL MEJORAMIENTO DE SERVICIOS DE AGUA POTABLE Y SANEAMIENTO BASICO EN EL MUNICIPIO DE POPAYAN "/>
    <m/>
    <n v="6470621306"/>
    <n v="6470621306"/>
    <x v="24"/>
    <x v="40"/>
    <x v="1"/>
    <x v="72"/>
    <n v="6470621306"/>
    <s v="108-0011-2020, _x000a_108-0011-2020-01_x000a_108-0011A-2020,_x000a_108-0011b-2020"/>
    <n v="0"/>
    <n v="6468336931.1499996"/>
    <n v="0"/>
    <n v="6468336931.1499996"/>
    <n v="0"/>
    <n v="4998397322"/>
    <n v="0"/>
    <n v="4998397322"/>
    <x v="3"/>
    <x v="27"/>
    <n v="0"/>
    <n v="3806723290"/>
    <n v="0"/>
    <n v="47337347"/>
    <n v="0"/>
    <n v="47337347"/>
    <n v="0.58830877437845841"/>
  </r>
  <r>
    <x v="10"/>
    <n v="2202"/>
    <s v="IMPLEMENTACION DEL PROGRAMA DE SERVICIOS PUBLICOS INVERSION Y SUPERVISION EN SERVICIOS PUBLICOS PARA ELECTRIFICACION 2020 EN EL MUNICIPIO DE POPAYAN."/>
    <n v="528926638"/>
    <m/>
    <n v="528926638"/>
    <x v="64"/>
    <x v="2"/>
    <x v="1"/>
    <x v="73"/>
    <n v="626306784"/>
    <s v="108-0020-2020"/>
    <n v="626306784"/>
    <n v="0"/>
    <n v="0"/>
    <n v="626306784"/>
    <n v="626306784"/>
    <n v="0"/>
    <n v="0"/>
    <n v="626306784"/>
    <x v="3"/>
    <x v="2"/>
    <n v="0"/>
    <n v="0"/>
    <n v="0"/>
    <n v="0"/>
    <n v="0"/>
    <n v="0"/>
    <n v="0"/>
  </r>
  <r>
    <x v="10"/>
    <n v="2220"/>
    <s v="IMPLEMENTACION DEL PROGRAMA DE MOVILIDAD 2020 SISTEMA ESTRATEGICO DE TRANSPORTE PUBLICO EN EL MUNICIPIO DE POPAYAN"/>
    <n v="4064893145"/>
    <m/>
    <n v="4064893145"/>
    <x v="65"/>
    <x v="2"/>
    <x v="1"/>
    <x v="74"/>
    <n v="875431116"/>
    <s v="108-0015-2020"/>
    <n v="875431116"/>
    <n v="0"/>
    <n v="0"/>
    <n v="875431116"/>
    <n v="875431116"/>
    <n v="0"/>
    <n v="0"/>
    <n v="875431116"/>
    <x v="3"/>
    <x v="2"/>
    <n v="0"/>
    <n v="0"/>
    <n v="0"/>
    <n v="0"/>
    <n v="0"/>
    <n v="0"/>
    <n v="0"/>
  </r>
  <r>
    <x v="10"/>
    <n v="2244"/>
    <s v="Implementación del programa de obras de reposición en la red de acueducto y alcantarillado en el muncipio de popayán"/>
    <m/>
    <m/>
    <n v="0"/>
    <x v="66"/>
    <x v="41"/>
    <x v="1"/>
    <x v="75"/>
    <n v="9999135716"/>
    <n v="0"/>
    <n v="9357513962"/>
    <n v="641621754"/>
    <n v="0"/>
    <n v="9999135716"/>
    <n v="9357513962"/>
    <n v="162649756"/>
    <n v="0"/>
    <n v="9520163718"/>
    <x v="49"/>
    <x v="28"/>
    <n v="0"/>
    <n v="9520163718"/>
    <n v="4999567858"/>
    <n v="0"/>
    <n v="0"/>
    <n v="4999567858"/>
    <n v="0.9999356102957162"/>
  </r>
  <r>
    <x v="10"/>
    <n v="2242"/>
    <s v="Mejoramiento de viivenda Popayan en el marco del programa nacional CASA DIGNA VIDA DIGNA"/>
    <m/>
    <m/>
    <n v="0"/>
    <x v="67"/>
    <x v="2"/>
    <x v="1"/>
    <x v="76"/>
    <n v="0"/>
    <n v="0"/>
    <n v="0"/>
    <n v="0"/>
    <n v="0"/>
    <n v="0"/>
    <n v="750000000"/>
    <n v="0"/>
    <n v="0"/>
    <n v="750000000"/>
    <x v="3"/>
    <x v="2"/>
    <n v="0"/>
    <n v="0"/>
    <n v="0"/>
    <n v="0"/>
    <n v="0"/>
    <n v="0"/>
    <n v="0"/>
  </r>
  <r>
    <x v="10"/>
    <n v="2251"/>
    <s v="CONSTRUCCION OBRAS DE INFRAESTRUCTURA EN EL CENTRO DE BIENESTAR ANIMAL DEL MUNICIPIO DE POPAYAN"/>
    <m/>
    <m/>
    <m/>
    <x v="68"/>
    <x v="2"/>
    <x v="1"/>
    <x v="77"/>
    <n v="480110116"/>
    <s v="108-0018-2020"/>
    <n v="480110116"/>
    <n v="0"/>
    <n v="0"/>
    <n v="480110116"/>
    <n v="480110116"/>
    <n v="0"/>
    <n v="0"/>
    <n v="480110116"/>
    <x v="3"/>
    <x v="2"/>
    <n v="0"/>
    <n v="0"/>
    <n v="0"/>
    <n v="0"/>
    <n v="0"/>
    <n v="0"/>
    <n v="0"/>
  </r>
  <r>
    <x v="10"/>
    <n v="2249"/>
    <s v="Implementación del programa de infraestructura 2019 para la construcción, rehabilitación, y/o mantenimiento y/o mejoramiento vial en el sector urbano del municipio de popayán"/>
    <m/>
    <m/>
    <m/>
    <x v="69"/>
    <x v="2"/>
    <x v="1"/>
    <x v="78"/>
    <n v="0"/>
    <n v="0"/>
    <n v="0"/>
    <n v="0"/>
    <n v="0"/>
    <n v="0"/>
    <n v="2661057779.3000002"/>
    <n v="0"/>
    <n v="0"/>
    <n v="2661057779.3000002"/>
    <x v="3"/>
    <x v="2"/>
    <n v="0"/>
    <n v="0"/>
    <n v="0"/>
    <n v="0"/>
    <n v="0"/>
    <n v="0"/>
    <n v="0"/>
  </r>
  <r>
    <x v="10"/>
    <n v="2254"/>
    <s v="Implementación del programa de Recuperación de la Malla Vial en el municipio de Popayán."/>
    <m/>
    <m/>
    <m/>
    <x v="70"/>
    <x v="2"/>
    <x v="1"/>
    <x v="79"/>
    <n v="6000000000"/>
    <s v="108-0022-2020"/>
    <n v="6000000000"/>
    <n v="0"/>
    <n v="0"/>
    <n v="6000000000"/>
    <n v="6000000000"/>
    <n v="0"/>
    <n v="0"/>
    <n v="6000000000"/>
    <x v="50"/>
    <x v="2"/>
    <n v="0"/>
    <n v="5528934759"/>
    <n v="0"/>
    <n v="0"/>
    <n v="0"/>
    <n v="0"/>
    <n v="0.92148912650000003"/>
  </r>
  <r>
    <x v="10"/>
    <n v="2257"/>
    <m/>
    <m/>
    <m/>
    <m/>
    <x v="71"/>
    <x v="2"/>
    <x v="1"/>
    <x v="80"/>
    <n v="954681662"/>
    <s v="108-0025-2020"/>
    <n v="954681662"/>
    <n v="0"/>
    <n v="0"/>
    <n v="954681662"/>
    <n v="0"/>
    <n v="0"/>
    <n v="0"/>
    <n v="0"/>
    <x v="3"/>
    <x v="2"/>
    <n v="0"/>
    <n v="0"/>
    <n v="0"/>
    <n v="0"/>
    <n v="0"/>
    <n v="0"/>
    <n v="0"/>
  </r>
  <r>
    <x v="10"/>
    <n v="2258"/>
    <s v="TERMINACION DE CONSTRUCCIONES PARA POLIDEPORTIVOS EN EL MUNICIPIO DE POPAYAN, DEPARTAMAENTO DEL CAUCA"/>
    <m/>
    <m/>
    <m/>
    <x v="72"/>
    <x v="2"/>
    <x v="1"/>
    <x v="81"/>
    <n v="198275548.16"/>
    <s v="108-0024-2020"/>
    <n v="198275548.16"/>
    <n v="0"/>
    <n v="0"/>
    <n v="198275548.16"/>
    <n v="0"/>
    <n v="0"/>
    <n v="0"/>
    <n v="0"/>
    <x v="3"/>
    <x v="2"/>
    <n v="0"/>
    <n v="0"/>
    <n v="0"/>
    <n v="0"/>
    <n v="0"/>
    <n v="0"/>
    <n v="0"/>
  </r>
  <r>
    <x v="10"/>
    <n v="2260"/>
    <s v="APOYO AL SISTEMA ESTRATEGICO DE TRANSPORTE PUBLICO DEL MUNICIPIO DE POPAYAN"/>
    <m/>
    <m/>
    <m/>
    <x v="73"/>
    <x v="2"/>
    <x v="1"/>
    <x v="82"/>
    <n v="605960774"/>
    <s v="108-0026-2020"/>
    <n v="605960774"/>
    <n v="0"/>
    <n v="0"/>
    <n v="605960774"/>
    <n v="0"/>
    <n v="0"/>
    <n v="0"/>
    <n v="0"/>
    <x v="3"/>
    <x v="2"/>
    <n v="0"/>
    <n v="0"/>
    <n v="0"/>
    <n v="0"/>
    <n v="0"/>
    <n v="0"/>
    <n v="0"/>
  </r>
  <r>
    <x v="10"/>
    <n v="2259"/>
    <s v="FORTALECIMIENTO DEL PROGRAMA DE PRESUPUESTO PARTICIPATIVO INFRAESTRUCTURA URBANA Y RURAL DEL MUNICIPIO DE POPAYAN 2020"/>
    <m/>
    <m/>
    <m/>
    <x v="24"/>
    <x v="42"/>
    <x v="1"/>
    <x v="83"/>
    <n v="967903167"/>
    <s v="108-0025-2020"/>
    <n v="0"/>
    <n v="0"/>
    <n v="0"/>
    <n v="0"/>
    <n v="0"/>
    <n v="0"/>
    <n v="0"/>
    <n v="0"/>
    <x v="3"/>
    <x v="2"/>
    <n v="0"/>
    <n v="0"/>
    <n v="0"/>
    <n v="0"/>
    <n v="0"/>
    <n v="0"/>
    <n v="0"/>
  </r>
  <r>
    <x v="11"/>
    <n v="2169"/>
    <s v="IMPLEMENTACION DEL PROGRAMA DE SALUD 2020 PARA LA SALUD AMBIENTAL EN EL MUNICIPIO DE POPAYAN"/>
    <m/>
    <n v="170000000"/>
    <n v="170000000"/>
    <x v="24"/>
    <x v="43"/>
    <x v="0"/>
    <x v="84"/>
    <n v="491081782"/>
    <s v="102-0007-2020,_x000a_102-0007-2020-1,_x000a_102-0007-2020-2_x000a_"/>
    <n v="0"/>
    <n v="491081782"/>
    <m/>
    <n v="491081782"/>
    <n v="0"/>
    <n v="394845000"/>
    <m/>
    <n v="394845000"/>
    <x v="3"/>
    <x v="29"/>
    <m/>
    <n v="109934000"/>
    <n v="0"/>
    <n v="13096000"/>
    <m/>
    <n v="13096000"/>
    <n v="0.22386088026372764"/>
  </r>
  <r>
    <x v="11"/>
    <n v="2170"/>
    <s v="IMPLEMENTACION DEL PROGRAMA DE SALUD 2020 PARA LA VIDA SALUDABLE Y CONDICIONES NO TRANSMISIBLES EN EL MUNICIPIO DE POPAYAN"/>
    <m/>
    <n v="100000000"/>
    <n v="100000000"/>
    <x v="24"/>
    <x v="3"/>
    <x v="0"/>
    <x v="85"/>
    <n v="130000000"/>
    <s v="102-0011-2020,_x000a_102-0011-2020-01"/>
    <n v="0"/>
    <n v="100000000"/>
    <m/>
    <n v="100000000"/>
    <n v="0"/>
    <n v="100000000"/>
    <m/>
    <n v="100000000"/>
    <x v="3"/>
    <x v="30"/>
    <m/>
    <n v="100000000"/>
    <n v="0"/>
    <n v="0"/>
    <m/>
    <n v="0"/>
    <n v="1"/>
  </r>
  <r>
    <x v="11"/>
    <n v="2171"/>
    <s v="IMPLEMENTACION DEL PROGRAMA DE SALUD 2020 PARA LA CONVIVENCIA SOCIAL Y SALUD MENTAL EN EL MUNICIPIO DE POPAYAN"/>
    <m/>
    <n v="130000000"/>
    <n v="130000000"/>
    <x v="24"/>
    <x v="44"/>
    <x v="0"/>
    <x v="86"/>
    <n v="130000000"/>
    <s v="102-0008-2020-1"/>
    <n v="0"/>
    <n v="130000000"/>
    <m/>
    <n v="130000000"/>
    <n v="0"/>
    <n v="130000000"/>
    <m/>
    <n v="130000000"/>
    <x v="3"/>
    <x v="31"/>
    <m/>
    <n v="130000000"/>
    <n v="0"/>
    <n v="0"/>
    <m/>
    <n v="0"/>
    <n v="1"/>
  </r>
  <r>
    <x v="11"/>
    <n v="2172"/>
    <s v="IMPLEMENTACION DEL PROGRAMA DE SALUD 2020 PARA LA SEGURIDAD ALIMENTARIA Y NUTRICIONAL EN EL MUNICIPIO DE POPAYAN"/>
    <m/>
    <n v="170000000"/>
    <n v="170000000"/>
    <x v="24"/>
    <x v="45"/>
    <x v="0"/>
    <x v="87"/>
    <n v="80000000"/>
    <s v="102-0009-2020"/>
    <n v="0"/>
    <n v="80000000"/>
    <m/>
    <n v="80000000"/>
    <n v="0"/>
    <n v="80000000"/>
    <m/>
    <n v="80000000"/>
    <x v="3"/>
    <x v="32"/>
    <m/>
    <n v="80000000"/>
    <n v="0"/>
    <n v="0"/>
    <m/>
    <n v="0"/>
    <n v="1"/>
  </r>
  <r>
    <x v="11"/>
    <n v="2173"/>
    <s v="IMPLEMENTACION DEL PROGRAMA DE SALUD 2020 PARA LA SEXUALIDAD, DERECHOS SEXUALES Y REPRODUCTIVOS EN EL MUNICIPIO DE POPAYAN"/>
    <m/>
    <n v="160000000"/>
    <n v="160000000"/>
    <x v="24"/>
    <x v="46"/>
    <x v="0"/>
    <x v="88"/>
    <n v="160000000"/>
    <s v="102-0010-2020, _x000a_102-0010-2020-01"/>
    <n v="0"/>
    <n v="160000000"/>
    <m/>
    <n v="160000000"/>
    <n v="0"/>
    <n v="160000000"/>
    <m/>
    <n v="160000000"/>
    <x v="3"/>
    <x v="33"/>
    <m/>
    <n v="160000000"/>
    <n v="0"/>
    <n v="0"/>
    <m/>
    <n v="0"/>
    <n v="1"/>
  </r>
  <r>
    <x v="11"/>
    <n v="2174"/>
    <s v="IMPLEMENTACION DEL PROGRAMA DE SALUD 2020 PARA LA VIDA SALUDABLE Y ENFERMEDADES TRANSMISIBLES EN EL MUNICIPIO DE POPAYAN"/>
    <m/>
    <n v="300000000"/>
    <n v="300000000"/>
    <x v="24"/>
    <x v="47"/>
    <x v="0"/>
    <x v="89"/>
    <n v="240000000"/>
    <s v="102-0012A-2020"/>
    <n v="0"/>
    <n v="220000000"/>
    <m/>
    <n v="220000000"/>
    <n v="0"/>
    <n v="220000000"/>
    <m/>
    <n v="220000000"/>
    <x v="3"/>
    <x v="34"/>
    <m/>
    <n v="220000000"/>
    <n v="0"/>
    <n v="0"/>
    <m/>
    <n v="0"/>
    <n v="1"/>
  </r>
  <r>
    <x v="11"/>
    <n v="2175"/>
    <s v="IMPLEMENTACION DEL PROGRAMA DE SALUD 2020 PARA LA SALUD PUBLICA EN EMERGENCIAS Y DESASTRES EN EL MUNICIPIO DE POPAYAN"/>
    <m/>
    <n v="40000000"/>
    <n v="40000000"/>
    <x v="24"/>
    <x v="48"/>
    <x v="0"/>
    <x v="90"/>
    <n v="40000000"/>
    <s v="102-0015-2020"/>
    <n v="0"/>
    <n v="40000000"/>
    <m/>
    <n v="40000000"/>
    <n v="0"/>
    <n v="0"/>
    <m/>
    <n v="0"/>
    <x v="3"/>
    <x v="2"/>
    <m/>
    <n v="0"/>
    <n v="0"/>
    <n v="0"/>
    <m/>
    <n v="0"/>
    <n v="0"/>
  </r>
  <r>
    <x v="11"/>
    <n v="2176"/>
    <s v="IMPLEMENTACION DEL PROGRAMA DE SALUD 2019 PARA LA SALUD Y AMBITO LABORAL EN EL MUNICIPIO DE POPAYAN"/>
    <m/>
    <n v="40559400"/>
    <n v="40559400"/>
    <x v="24"/>
    <x v="49"/>
    <x v="0"/>
    <x v="91"/>
    <n v="40559400"/>
    <s v="102-0017-2020"/>
    <n v="0"/>
    <n v="40559400"/>
    <m/>
    <n v="40559400"/>
    <n v="0"/>
    <n v="0"/>
    <m/>
    <n v="0"/>
    <x v="3"/>
    <x v="2"/>
    <m/>
    <n v="0"/>
    <n v="0"/>
    <n v="0"/>
    <m/>
    <n v="0"/>
    <n v="0"/>
  </r>
  <r>
    <x v="11"/>
    <n v="2177"/>
    <s v="IMPLEMENTACION DEL PROGRAMA DE SALUD 2020 PARA LA GESTION DIFERENCIAL DE POBLACIONES VULNERABLES EN EL MUNICIPIO DE POPAYAN"/>
    <m/>
    <n v="80000000"/>
    <n v="80000000"/>
    <x v="24"/>
    <x v="45"/>
    <x v="0"/>
    <x v="87"/>
    <n v="140000000"/>
    <s v="102-0013-2020,  _x000a_102-0013-2020-01"/>
    <n v="0"/>
    <n v="80000000"/>
    <m/>
    <n v="80000000"/>
    <n v="0"/>
    <n v="80000000"/>
    <m/>
    <n v="80000000"/>
    <x v="3"/>
    <x v="32"/>
    <m/>
    <n v="80000000"/>
    <n v="0"/>
    <n v="0"/>
    <m/>
    <n v="0"/>
    <n v="1"/>
  </r>
  <r>
    <x v="11"/>
    <n v="2178"/>
    <s v="IMPLEMENTACION DEL PROGRAMA DE SALUD 2020 PARA EL FORTALECIMIENTO DE LA AUTORIDAD SANITARIA Y DEL ASEGURAMIENTO EN SALUD EN EL REGIMEN SUBSIDIADO EN EL MUNICIPIO DE POPAYAN"/>
    <n v="300000000"/>
    <n v="146174438376"/>
    <n v="146474438376"/>
    <x v="74"/>
    <x v="50"/>
    <x v="0"/>
    <x v="92"/>
    <n v="146796536694"/>
    <s v="102-0001-2020_x000a_102-0001-2020-1,_x000a_102-0001-2020-2,_x000a_102-0001-2020-3"/>
    <n v="96265926616"/>
    <n v="50330610078"/>
    <m/>
    <n v="146596536694"/>
    <n v="89367386758"/>
    <n v="50330610078"/>
    <m/>
    <n v="139697996836"/>
    <x v="51"/>
    <x v="35"/>
    <m/>
    <n v="102601822097"/>
    <n v="58124831229"/>
    <n v="31209722365"/>
    <m/>
    <n v="89334553594"/>
    <n v="0.69989061757413917"/>
  </r>
  <r>
    <x v="11"/>
    <n v="2179"/>
    <s v="IMPLEMENTACION DEL PROGRAMA DE SALUD 2020 PARA EL FORTALECIMIENTO INSTITUCIONAL EN SALUD DEL MUNICIPIO DE POPAYAN"/>
    <m/>
    <n v="1190559501"/>
    <n v="1190559501"/>
    <x v="75"/>
    <x v="51"/>
    <x v="0"/>
    <x v="93"/>
    <n v="1899127001"/>
    <s v="102-0002-2020,_x000a_102-0002-2020-3"/>
    <n v="0"/>
    <n v="1899127001"/>
    <m/>
    <n v="1899127001"/>
    <n v="0"/>
    <n v="1859686440"/>
    <m/>
    <n v="1859686440"/>
    <x v="3"/>
    <x v="36"/>
    <m/>
    <n v="1207948888"/>
    <n v="0"/>
    <n v="905544448"/>
    <m/>
    <n v="905544448"/>
    <n v="0.63605465528983463"/>
  </r>
  <r>
    <x v="11"/>
    <n v="2180"/>
    <s v="IMPLEMENTACION DEL PROGRAMA DE SALUD 2020 POLÍTICA PÚBLICA DE PERSONAS EN SITUACIÓN DE DISCAPACIDAD EN EL MUNICIPIO DE POPAYAN"/>
    <n v="440211970"/>
    <m/>
    <n v="440211970"/>
    <x v="76"/>
    <x v="2"/>
    <x v="0"/>
    <x v="94"/>
    <n v="840362743"/>
    <s v="102-0014-2020"/>
    <n v="440211970"/>
    <n v="0"/>
    <m/>
    <n v="440211970"/>
    <n v="11700000"/>
    <n v="0"/>
    <m/>
    <n v="11700000"/>
    <x v="3"/>
    <x v="2"/>
    <m/>
    <n v="0"/>
    <n v="0"/>
    <n v="0"/>
    <m/>
    <n v="0"/>
    <n v="0"/>
  </r>
  <r>
    <x v="11"/>
    <n v="2181"/>
    <s v="IMPLEMENTACION DEL PROGRAMA DE SALUD 2020 POLÍTICA PÚBLICA DE PERSONAS ADULTAS MAYORES EN EL MUNICIPIO DE POPAYAN"/>
    <n v="2093743533"/>
    <m/>
    <n v="2093743533"/>
    <x v="77"/>
    <x v="52"/>
    <x v="0"/>
    <x v="95"/>
    <n v="4134375182"/>
    <s v="102-0004-2020, _x000a_102-0004A-2020,_x000a_102-0004B-2020,_x000a_102-0004-2020,-2"/>
    <n v="3595782235"/>
    <n v="53592947"/>
    <m/>
    <n v="3649375182"/>
    <n v="1315248608"/>
    <n v="0"/>
    <m/>
    <n v="1315248608"/>
    <x v="52"/>
    <x v="2"/>
    <m/>
    <n v="1070143120"/>
    <n v="1070143120"/>
    <n v="0"/>
    <m/>
    <n v="1070143120"/>
    <n v="0.25884035020796525"/>
  </r>
  <r>
    <x v="11"/>
    <n v="2182"/>
    <s v="IMPLEMENTACION DEL PROGRAMA DE SALUD 2020 POLÍTICA PÚBLICA DE SEGURIDAD ALIMENTARIA Y NUTRICIONAL EN EL MUNICIPIO DE POPAYAN"/>
    <n v="704339152"/>
    <m/>
    <n v="704339152"/>
    <x v="78"/>
    <x v="2"/>
    <x v="0"/>
    <x v="96"/>
    <n v="1612392065"/>
    <s v="102-0006-2020, _x000a_102-0006-2020-1,_x000a_102-0006-2020-2,"/>
    <n v="1612392065"/>
    <n v="0"/>
    <m/>
    <n v="1612392065"/>
    <n v="278000000"/>
    <n v="0"/>
    <m/>
    <n v="278000000"/>
    <x v="53"/>
    <x v="2"/>
    <m/>
    <n v="278000000"/>
    <n v="122900000"/>
    <n v="0"/>
    <m/>
    <n v="122900000"/>
    <n v="0.15338844467960083"/>
  </r>
  <r>
    <x v="11"/>
    <n v="2183"/>
    <s v="IMPLEMENTACION DEL PROGRAMA DE SALUD 2020 POLÍTICA PÚBLICA DE SALUD MENTAL EN EL MUNICIPIO DE POPAYAN"/>
    <n v="308148379"/>
    <m/>
    <n v="308148379"/>
    <x v="79"/>
    <x v="2"/>
    <x v="0"/>
    <x v="97"/>
    <n v="308148379"/>
    <s v="102-0005-2020,_x000a_102-0005-2020-1"/>
    <n v="308148379"/>
    <n v="0"/>
    <m/>
    <n v="308148379"/>
    <n v="0"/>
    <n v="0"/>
    <m/>
    <n v="0"/>
    <x v="3"/>
    <x v="2"/>
    <m/>
    <n v="0"/>
    <n v="0"/>
    <n v="0"/>
    <m/>
    <n v="0"/>
    <n v="0"/>
  </r>
  <r>
    <x v="11"/>
    <n v="2184"/>
    <s v="IMPLEMENTACION DEL PROGRAMA DE SALUD 2020 PARA UNA POPAYAN ANIMALISTA EN EL MUNICIPIO DE POPAYAN"/>
    <n v="318824660"/>
    <m/>
    <n v="318824660"/>
    <x v="80"/>
    <x v="2"/>
    <x v="0"/>
    <x v="98"/>
    <n v="528942691"/>
    <s v="102-0003-2020"/>
    <n v="318824660"/>
    <n v="0"/>
    <m/>
    <n v="318824660"/>
    <n v="11600000"/>
    <n v="0"/>
    <m/>
    <n v="11600000"/>
    <x v="3"/>
    <x v="2"/>
    <m/>
    <n v="0"/>
    <n v="0"/>
    <n v="0"/>
    <m/>
    <n v="0"/>
    <n v="0"/>
  </r>
  <r>
    <x v="11"/>
    <n v="2185"/>
    <s v="IMPLEMENTACION DEL PROGRAMA DE SALUD 2020 PARA UNA POPAYAN ANIMALISTA EN EL MUNICIPIO DE POPAYAN"/>
    <n v="318824661"/>
    <m/>
    <n v="318824661"/>
    <x v="81"/>
    <x v="2"/>
    <x v="0"/>
    <x v="99"/>
    <n v="0"/>
    <n v="0"/>
    <n v="0"/>
    <n v="0"/>
    <m/>
    <n v="0"/>
    <n v="752640500"/>
    <n v="0"/>
    <m/>
    <n v="752640500"/>
    <x v="54"/>
    <x v="2"/>
    <m/>
    <n v="400000000"/>
    <n v="0"/>
    <n v="0"/>
    <m/>
    <n v="0"/>
    <n v="0.53084297200400521"/>
  </r>
  <r>
    <x v="12"/>
    <s v="TOTALES"/>
    <m/>
    <n v="84311255703"/>
    <n v="297062905961"/>
    <n v="381374161664"/>
    <x v="82"/>
    <x v="53"/>
    <x v="2"/>
    <x v="100"/>
    <n v="434098637966.26996"/>
    <n v="0"/>
    <n v="200330689290.26001"/>
    <n v="220154324930.22"/>
    <n v="12500000"/>
    <n v="420497514220.47998"/>
    <n v="164660463470.5"/>
    <n v="175854840875.14001"/>
    <n v="12500000"/>
    <n v="340527804345.64001"/>
    <x v="55"/>
    <x v="37"/>
    <n v="12500000"/>
    <n v="259534787328.39001"/>
    <n v="72991260582.240005"/>
    <n v="134173057686"/>
    <n v="7500000"/>
    <n v="207171818268.23999"/>
    <n v="0.55571801710620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la dinámica8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">
  <location ref="A3:C16" firstHeaderRow="0" firstDataRow="1" firstDataCol="1"/>
  <pivotFields count="29">
    <pivotField axis="axisRow" showAll="0">
      <items count="14">
        <item x="1"/>
        <item x="2"/>
        <item x="4"/>
        <item x="3"/>
        <item x="5"/>
        <item x="6"/>
        <item x="10"/>
        <item x="8"/>
        <item x="9"/>
        <item x="0"/>
        <item x="11"/>
        <item x="7"/>
        <item h="1" x="12"/>
        <item t="default"/>
      </items>
    </pivotField>
    <pivotField showAll="0"/>
    <pivotField showAll="0"/>
    <pivotField showAll="0"/>
    <pivotField showAll="0"/>
    <pivotField showAll="0"/>
    <pivotField numFmtId="167" showAll="0">
      <items count="84">
        <item h="1" x="24"/>
        <item x="75"/>
        <item h="1" x="25"/>
        <item h="1" x="41"/>
        <item h="1" x="30"/>
        <item h="1" x="8"/>
        <item h="1" x="38"/>
        <item h="1" x="6"/>
        <item h="1" x="59"/>
        <item h="1" x="34"/>
        <item h="1" x="58"/>
        <item h="1" x="29"/>
        <item h="1" x="32"/>
        <item h="1" x="20"/>
        <item h="1" x="7"/>
        <item h="1" x="31"/>
        <item h="1" x="72"/>
        <item h="1" x="52"/>
        <item h="1" x="49"/>
        <item h="1" x="79"/>
        <item h="1" x="43"/>
        <item h="1" x="22"/>
        <item h="1" x="35"/>
        <item h="1" x="50"/>
        <item h="1" x="26"/>
        <item h="1" x="46"/>
        <item h="1" x="11"/>
        <item h="1" x="2"/>
        <item h="1" x="28"/>
        <item h="1" x="76"/>
        <item h="1" x="68"/>
        <item h="1" x="16"/>
        <item h="1" x="17"/>
        <item h="1" x="80"/>
        <item h="1" x="4"/>
        <item h="1" x="33"/>
        <item h="1" x="18"/>
        <item h="1" x="73"/>
        <item h="1" x="57"/>
        <item h="1" x="45"/>
        <item h="1" x="15"/>
        <item h="1" x="47"/>
        <item h="1" x="21"/>
        <item h="1" x="63"/>
        <item h="1" x="12"/>
        <item h="1" x="62"/>
        <item h="1" x="67"/>
        <item h="1" x="81"/>
        <item h="1" x="0"/>
        <item h="1" x="14"/>
        <item h="1" x="5"/>
        <item h="1" x="65"/>
        <item h="1" x="71"/>
        <item h="1" x="9"/>
        <item h="1" x="37"/>
        <item h="1" x="54"/>
        <item h="1" x="27"/>
        <item h="1" x="64"/>
        <item h="1" x="48"/>
        <item h="1" x="1"/>
        <item h="1" x="36"/>
        <item h="1" x="40"/>
        <item h="1" x="78"/>
        <item h="1" x="13"/>
        <item h="1" x="55"/>
        <item h="1" x="61"/>
        <item h="1" x="10"/>
        <item h="1" x="3"/>
        <item h="1" x="51"/>
        <item h="1" x="39"/>
        <item h="1" x="42"/>
        <item h="1" x="19"/>
        <item h="1" x="77"/>
        <item h="1" x="23"/>
        <item h="1" x="44"/>
        <item h="1" x="70"/>
        <item h="1" x="69"/>
        <item h="1" x="66"/>
        <item h="1" x="53"/>
        <item h="1" x="56"/>
        <item h="1" x="60"/>
        <item h="1" x="74"/>
        <item h="1" x="82"/>
        <item t="default"/>
      </items>
    </pivotField>
    <pivotField numFmtId="167" showAll="0">
      <items count="55">
        <item x="2"/>
        <item x="33"/>
        <item x="21"/>
        <item x="25"/>
        <item x="24"/>
        <item x="38"/>
        <item x="48"/>
        <item x="49"/>
        <item x="7"/>
        <item x="5"/>
        <item x="52"/>
        <item x="19"/>
        <item x="26"/>
        <item x="22"/>
        <item x="28"/>
        <item x="45"/>
        <item x="27"/>
        <item x="3"/>
        <item x="29"/>
        <item x="32"/>
        <item x="44"/>
        <item x="0"/>
        <item x="31"/>
        <item x="46"/>
        <item x="41"/>
        <item x="36"/>
        <item x="16"/>
        <item x="20"/>
        <item x="4"/>
        <item x="47"/>
        <item x="6"/>
        <item x="34"/>
        <item x="30"/>
        <item x="35"/>
        <item x="43"/>
        <item x="14"/>
        <item x="12"/>
        <item x="1"/>
        <item x="8"/>
        <item x="11"/>
        <item x="10"/>
        <item x="15"/>
        <item x="39"/>
        <item x="9"/>
        <item x="23"/>
        <item x="51"/>
        <item x="13"/>
        <item x="42"/>
        <item x="37"/>
        <item x="40"/>
        <item x="18"/>
        <item x="50"/>
        <item x="17"/>
        <item x="53"/>
        <item t="default"/>
      </items>
    </pivotField>
    <pivotField showAll="0">
      <items count="4">
        <item x="1"/>
        <item x="2"/>
        <item x="0"/>
        <item t="default"/>
      </items>
    </pivotField>
    <pivotField dataField="1" numFmtId="167" showAll="0">
      <items count="102">
        <item x="42"/>
        <item x="35"/>
        <item x="90"/>
        <item x="91"/>
        <item x="25"/>
        <item x="87"/>
        <item x="85"/>
        <item x="67"/>
        <item x="86"/>
        <item x="33"/>
        <item x="20"/>
        <item x="88"/>
        <item x="32"/>
        <item x="66"/>
        <item x="39"/>
        <item x="37"/>
        <item x="81"/>
        <item x="7"/>
        <item x="89"/>
        <item x="27"/>
        <item x="36"/>
        <item x="47"/>
        <item x="58"/>
        <item x="55"/>
        <item x="97"/>
        <item x="6"/>
        <item x="49"/>
        <item x="8"/>
        <item x="56"/>
        <item x="52"/>
        <item x="44"/>
        <item x="2"/>
        <item x="94"/>
        <item x="40"/>
        <item x="11"/>
        <item x="60"/>
        <item x="77"/>
        <item x="84"/>
        <item x="16"/>
        <item x="17"/>
        <item x="98"/>
        <item x="18"/>
        <item x="24"/>
        <item x="82"/>
        <item x="65"/>
        <item x="51"/>
        <item x="31"/>
        <item x="4"/>
        <item x="38"/>
        <item x="12"/>
        <item x="70"/>
        <item x="76"/>
        <item x="99"/>
        <item x="53"/>
        <item x="74"/>
        <item x="0"/>
        <item x="5"/>
        <item x="26"/>
        <item x="80"/>
        <item x="9"/>
        <item x="43"/>
        <item x="22"/>
        <item x="61"/>
        <item x="73"/>
        <item x="30"/>
        <item x="54"/>
        <item x="34"/>
        <item x="41"/>
        <item x="46"/>
        <item x="15"/>
        <item x="21"/>
        <item x="96"/>
        <item x="71"/>
        <item x="69"/>
        <item x="93"/>
        <item x="62"/>
        <item x="14"/>
        <item x="10"/>
        <item x="1"/>
        <item x="83"/>
        <item x="3"/>
        <item x="13"/>
        <item x="57"/>
        <item x="64"/>
        <item x="45"/>
        <item x="48"/>
        <item x="19"/>
        <item x="95"/>
        <item x="50"/>
        <item x="79"/>
        <item x="72"/>
        <item x="23"/>
        <item x="78"/>
        <item x="75"/>
        <item x="29"/>
        <item x="59"/>
        <item x="63"/>
        <item x="68"/>
        <item x="28"/>
        <item x="92"/>
        <item x="100"/>
        <item t="default"/>
      </items>
    </pivotField>
    <pivotField numFmtId="167" showAll="0"/>
    <pivotField showAll="0"/>
    <pivotField numFmtId="167" showAll="0"/>
    <pivotField numFmtId="167" showAll="0"/>
    <pivotField showAll="0"/>
    <pivotField numFmtId="167" showAll="0"/>
    <pivotField numFmtId="167" showAll="0"/>
    <pivotField numFmtId="167" showAll="0"/>
    <pivotField showAll="0"/>
    <pivotField numFmtId="167" showAll="0"/>
    <pivotField numFmtId="167" showAll="0">
      <items count="57">
        <item x="3"/>
        <item x="19"/>
        <item x="26"/>
        <item x="16"/>
        <item x="22"/>
        <item x="45"/>
        <item x="8"/>
        <item x="21"/>
        <item x="24"/>
        <item x="9"/>
        <item x="12"/>
        <item x="15"/>
        <item x="27"/>
        <item x="23"/>
        <item x="39"/>
        <item x="6"/>
        <item x="38"/>
        <item x="28"/>
        <item x="41"/>
        <item x="11"/>
        <item x="14"/>
        <item x="30"/>
        <item x="7"/>
        <item x="48"/>
        <item x="33"/>
        <item x="25"/>
        <item x="44"/>
        <item x="17"/>
        <item x="2"/>
        <item x="53"/>
        <item x="32"/>
        <item x="0"/>
        <item x="35"/>
        <item x="54"/>
        <item x="36"/>
        <item x="20"/>
        <item x="5"/>
        <item x="4"/>
        <item x="31"/>
        <item x="34"/>
        <item x="13"/>
        <item x="29"/>
        <item x="46"/>
        <item x="47"/>
        <item x="1"/>
        <item x="43"/>
        <item x="10"/>
        <item x="52"/>
        <item x="37"/>
        <item x="40"/>
        <item x="42"/>
        <item x="18"/>
        <item x="50"/>
        <item x="49"/>
        <item x="51"/>
        <item x="55"/>
        <item t="default"/>
      </items>
    </pivotField>
    <pivotField numFmtId="167" showAll="0">
      <items count="39">
        <item x="2"/>
        <item x="17"/>
        <item x="18"/>
        <item x="25"/>
        <item x="19"/>
        <item x="8"/>
        <item x="20"/>
        <item x="6"/>
        <item x="22"/>
        <item x="21"/>
        <item x="23"/>
        <item x="16"/>
        <item x="32"/>
        <item x="4"/>
        <item x="3"/>
        <item x="30"/>
        <item x="24"/>
        <item x="29"/>
        <item x="31"/>
        <item x="0"/>
        <item x="33"/>
        <item x="28"/>
        <item x="9"/>
        <item x="5"/>
        <item x="10"/>
        <item x="34"/>
        <item x="12"/>
        <item x="7"/>
        <item x="11"/>
        <item x="14"/>
        <item x="13"/>
        <item x="1"/>
        <item x="26"/>
        <item x="36"/>
        <item x="27"/>
        <item x="35"/>
        <item x="15"/>
        <item x="37"/>
        <item t="default"/>
      </items>
    </pivotField>
    <pivotField showAll="0"/>
    <pivotField dataField="1" numFmtId="167" showAll="0"/>
    <pivotField numFmtId="167" showAll="0"/>
    <pivotField numFmtId="167" showAll="0"/>
    <pivotField showAll="0"/>
    <pivotField numFmtId="167"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AP. DEF. TOTAL" fld="9" baseField="0" baseItem="0"/>
    <dataField name="Suma de RP TOTAL" fld="23" baseField="0" baseItem="0"/>
  </dataFields>
  <formats count="1">
    <format dxfId="1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1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2:B35" firstHeaderRow="1" firstDataRow="1" firstDataCol="1"/>
  <pivotFields count="29">
    <pivotField axis="axisRow" showAll="0">
      <items count="14">
        <item x="1"/>
        <item x="2"/>
        <item x="4"/>
        <item x="3"/>
        <item x="5"/>
        <item x="6"/>
        <item x="10"/>
        <item x="8"/>
        <item x="9"/>
        <item x="0"/>
        <item x="11"/>
        <item x="7"/>
        <item h="1" x="12"/>
        <item t="default"/>
      </items>
    </pivotField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numFmtId="167" showAll="0"/>
    <pivotField numFmtId="167" showAll="0"/>
    <pivotField showAll="0"/>
    <pivotField numFmtId="167" showAll="0"/>
    <pivotField numFmtId="167" showAll="0"/>
    <pivotField showAll="0"/>
    <pivotField numFmtId="167" showAll="0"/>
    <pivotField numFmtId="167" showAll="0"/>
    <pivotField numFmtId="167" showAll="0"/>
    <pivotField showAll="0"/>
    <pivotField numFmtId="167" showAll="0"/>
    <pivotField numFmtId="167" showAll="0"/>
    <pivotField numFmtId="167" showAll="0"/>
    <pivotField showAll="0"/>
    <pivotField numFmtId="167" showAll="0"/>
    <pivotField numFmtId="167" showAll="0"/>
    <pivotField numFmtId="167" showAll="0"/>
    <pivotField showAll="0"/>
    <pivotField numFmtId="167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Promedio de RP/AP. DEF (%)" fld="28" subtotal="average" baseField="0" baseItem="0" numFmtId="9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3"/>
  <sheetViews>
    <sheetView tabSelected="1" zoomScale="70" zoomScaleNormal="70" workbookViewId="0">
      <pane xSplit="3" ySplit="1" topLeftCell="D2" activePane="bottomRight" state="frozen"/>
      <selection pane="topRight" activeCell="D1" sqref="D1"/>
      <selection pane="bottomLeft" activeCell="A3" sqref="A3"/>
      <selection pane="bottomRight" activeCell="AC103" sqref="AC103"/>
    </sheetView>
  </sheetViews>
  <sheetFormatPr baseColWidth="10" defaultColWidth="5.85546875" defaultRowHeight="12" x14ac:dyDescent="0.2"/>
  <cols>
    <col min="1" max="1" width="16.28515625" style="20" bestFit="1" customWidth="1"/>
    <col min="2" max="2" width="22.28515625" style="1" bestFit="1" customWidth="1"/>
    <col min="3" max="3" width="21.42578125" style="71" customWidth="1"/>
    <col min="4" max="4" width="16.85546875" style="70" customWidth="1"/>
    <col min="5" max="5" width="16.28515625" style="70" customWidth="1"/>
    <col min="6" max="6" width="13.7109375" style="72" bestFit="1" customWidth="1"/>
    <col min="7" max="7" width="14.28515625" style="70" bestFit="1" customWidth="1"/>
    <col min="8" max="8" width="13.7109375" style="70" bestFit="1" customWidth="1"/>
    <col min="9" max="9" width="13.7109375" style="70" customWidth="1"/>
    <col min="10" max="10" width="17.28515625" style="72" customWidth="1"/>
    <col min="11" max="11" width="15.5703125" style="72" customWidth="1"/>
    <col min="12" max="12" width="20.85546875" style="73" customWidth="1"/>
    <col min="13" max="13" width="14.28515625" style="72" customWidth="1"/>
    <col min="14" max="16" width="13.7109375" style="72" customWidth="1"/>
    <col min="17" max="17" width="13.5703125" style="72" bestFit="1" customWidth="1"/>
    <col min="18" max="18" width="14" style="72" customWidth="1"/>
    <col min="19" max="19" width="12.85546875" style="72" customWidth="1"/>
    <col min="20" max="20" width="13.7109375" style="72" bestFit="1" customWidth="1"/>
    <col min="21" max="21" width="13.5703125" style="72" bestFit="1" customWidth="1"/>
    <col min="22" max="22" width="14.42578125" style="72" customWidth="1"/>
    <col min="23" max="23" width="12.85546875" style="72" customWidth="1"/>
    <col min="24" max="24" width="15.42578125" style="72" customWidth="1"/>
    <col min="25" max="25" width="13.5703125" style="72" bestFit="1" customWidth="1"/>
    <col min="26" max="26" width="14.28515625" style="72" customWidth="1"/>
    <col min="27" max="27" width="12" style="72" customWidth="1"/>
    <col min="28" max="28" width="14.140625" style="72" bestFit="1" customWidth="1"/>
    <col min="29" max="29" width="13" style="3" customWidth="1"/>
    <col min="30" max="16384" width="5.85546875" style="3"/>
  </cols>
  <sheetData>
    <row r="1" spans="1:29" ht="54" customHeight="1" x14ac:dyDescent="0.2">
      <c r="A1" s="2" t="s">
        <v>0</v>
      </c>
      <c r="B1" s="4" t="s">
        <v>1</v>
      </c>
      <c r="C1" s="2" t="s">
        <v>2</v>
      </c>
      <c r="D1" s="5" t="s">
        <v>249</v>
      </c>
      <c r="E1" s="5" t="s">
        <v>250</v>
      </c>
      <c r="F1" s="6" t="s">
        <v>251</v>
      </c>
      <c r="G1" s="5" t="s">
        <v>252</v>
      </c>
      <c r="H1" s="5" t="s">
        <v>253</v>
      </c>
      <c r="I1" s="5" t="s">
        <v>254</v>
      </c>
      <c r="J1" s="6" t="s">
        <v>255</v>
      </c>
      <c r="K1" s="7" t="s">
        <v>256</v>
      </c>
      <c r="L1" s="7" t="s">
        <v>257</v>
      </c>
      <c r="M1" s="8" t="s">
        <v>258</v>
      </c>
      <c r="N1" s="8" t="s">
        <v>259</v>
      </c>
      <c r="O1" s="8" t="s">
        <v>260</v>
      </c>
      <c r="P1" s="97" t="s">
        <v>261</v>
      </c>
      <c r="Q1" s="7" t="s">
        <v>262</v>
      </c>
      <c r="R1" s="7" t="s">
        <v>263</v>
      </c>
      <c r="S1" s="7" t="s">
        <v>264</v>
      </c>
      <c r="T1" s="10" t="s">
        <v>265</v>
      </c>
      <c r="U1" s="7" t="s">
        <v>266</v>
      </c>
      <c r="V1" s="7" t="s">
        <v>267</v>
      </c>
      <c r="W1" s="7" t="s">
        <v>268</v>
      </c>
      <c r="X1" s="10" t="s">
        <v>269</v>
      </c>
      <c r="Y1" s="7" t="s">
        <v>270</v>
      </c>
      <c r="Z1" s="7" t="s">
        <v>271</v>
      </c>
      <c r="AA1" s="7" t="s">
        <v>272</v>
      </c>
      <c r="AB1" s="9" t="s">
        <v>273</v>
      </c>
      <c r="AC1" s="3" t="s">
        <v>274</v>
      </c>
    </row>
    <row r="2" spans="1:29" ht="59.25" customHeight="1" x14ac:dyDescent="0.2">
      <c r="A2" s="19" t="s">
        <v>5</v>
      </c>
      <c r="B2" s="11">
        <v>2231</v>
      </c>
      <c r="C2" s="12" t="s">
        <v>6</v>
      </c>
      <c r="D2" s="13">
        <v>307000000</v>
      </c>
      <c r="E2" s="13">
        <v>757236044</v>
      </c>
      <c r="F2" s="14">
        <v>1064236044</v>
      </c>
      <c r="G2" s="15">
        <v>757636000</v>
      </c>
      <c r="H2" s="15">
        <v>147863282</v>
      </c>
      <c r="I2" s="15"/>
      <c r="J2" s="9">
        <v>905499282</v>
      </c>
      <c r="K2" s="16">
        <v>726670000</v>
      </c>
      <c r="L2" s="17" t="s">
        <v>111</v>
      </c>
      <c r="M2" s="16">
        <v>0</v>
      </c>
      <c r="N2" s="16">
        <v>147863282</v>
      </c>
      <c r="O2" s="16"/>
      <c r="P2" s="14">
        <v>147863282</v>
      </c>
      <c r="Q2" s="16">
        <v>592371056</v>
      </c>
      <c r="R2" s="16">
        <v>144160000</v>
      </c>
      <c r="S2" s="16"/>
      <c r="T2" s="14">
        <v>736531056</v>
      </c>
      <c r="U2" s="16">
        <v>356310000</v>
      </c>
      <c r="V2" s="16">
        <v>144160000</v>
      </c>
      <c r="W2" s="16"/>
      <c r="X2" s="14">
        <v>500470000</v>
      </c>
      <c r="Y2" s="16">
        <v>20350000</v>
      </c>
      <c r="Z2" s="16">
        <v>79960000</v>
      </c>
      <c r="AA2" s="16"/>
      <c r="AB2" s="9">
        <v>100310000</v>
      </c>
      <c r="AC2" s="96">
        <f t="shared" ref="AC2:AC33" si="0">+X2/J2</f>
        <v>0.55270060390837505</v>
      </c>
    </row>
    <row r="3" spans="1:29" ht="96" x14ac:dyDescent="0.2">
      <c r="A3" s="19" t="s">
        <v>5</v>
      </c>
      <c r="B3" s="11">
        <v>2232</v>
      </c>
      <c r="C3" s="12" t="s">
        <v>7</v>
      </c>
      <c r="D3" s="18">
        <v>113000000</v>
      </c>
      <c r="E3" s="13">
        <v>150000000</v>
      </c>
      <c r="F3" s="14">
        <v>263000000</v>
      </c>
      <c r="G3" s="15">
        <v>1418700009</v>
      </c>
      <c r="H3" s="15">
        <v>759372762</v>
      </c>
      <c r="I3" s="15"/>
      <c r="J3" s="9">
        <v>2178072771</v>
      </c>
      <c r="K3" s="16">
        <v>2159510644</v>
      </c>
      <c r="L3" s="17" t="s">
        <v>112</v>
      </c>
      <c r="M3" s="16">
        <v>1404951194</v>
      </c>
      <c r="N3" s="16">
        <v>754559450</v>
      </c>
      <c r="O3" s="16"/>
      <c r="P3" s="14">
        <v>2159510644</v>
      </c>
      <c r="Q3" s="16">
        <v>1016477344</v>
      </c>
      <c r="R3" s="16">
        <v>747237550</v>
      </c>
      <c r="S3" s="16"/>
      <c r="T3" s="14">
        <v>1763714894</v>
      </c>
      <c r="U3" s="16">
        <v>877586394</v>
      </c>
      <c r="V3" s="16">
        <v>735637550</v>
      </c>
      <c r="W3" s="16"/>
      <c r="X3" s="14">
        <v>1613223944</v>
      </c>
      <c r="Y3" s="16">
        <v>515279026</v>
      </c>
      <c r="Z3" s="16">
        <v>426131821</v>
      </c>
      <c r="AA3" s="16"/>
      <c r="AB3" s="9">
        <v>941410847</v>
      </c>
      <c r="AC3" s="96">
        <f t="shared" si="0"/>
        <v>0.74066576905937542</v>
      </c>
    </row>
    <row r="4" spans="1:29" s="20" customFormat="1" ht="108" x14ac:dyDescent="0.2">
      <c r="A4" s="19" t="s">
        <v>5</v>
      </c>
      <c r="B4" s="11">
        <v>2233</v>
      </c>
      <c r="C4" s="12" t="s">
        <v>8</v>
      </c>
      <c r="D4" s="13">
        <v>263205160</v>
      </c>
      <c r="E4" s="13"/>
      <c r="F4" s="14">
        <v>263205160</v>
      </c>
      <c r="G4" s="15">
        <v>433577204</v>
      </c>
      <c r="H4" s="15">
        <v>0</v>
      </c>
      <c r="I4" s="15"/>
      <c r="J4" s="9">
        <v>433577204</v>
      </c>
      <c r="K4" s="16">
        <v>370640953</v>
      </c>
      <c r="L4" s="17" t="s">
        <v>113</v>
      </c>
      <c r="M4" s="16">
        <v>370640953</v>
      </c>
      <c r="N4" s="16">
        <v>0</v>
      </c>
      <c r="O4" s="16"/>
      <c r="P4" s="14">
        <v>370640953</v>
      </c>
      <c r="Q4" s="16">
        <v>302672896</v>
      </c>
      <c r="R4" s="16">
        <v>0</v>
      </c>
      <c r="S4" s="16"/>
      <c r="T4" s="14">
        <v>302672896</v>
      </c>
      <c r="U4" s="16">
        <v>228337646</v>
      </c>
      <c r="V4" s="16">
        <v>0</v>
      </c>
      <c r="W4" s="16"/>
      <c r="X4" s="14">
        <v>228337646</v>
      </c>
      <c r="Y4" s="16">
        <v>175198776.80000001</v>
      </c>
      <c r="Z4" s="16">
        <v>0</v>
      </c>
      <c r="AA4" s="16"/>
      <c r="AB4" s="9">
        <v>175198776.80000001</v>
      </c>
      <c r="AC4" s="96">
        <f t="shared" si="0"/>
        <v>0.52663664946739219</v>
      </c>
    </row>
    <row r="5" spans="1:29" s="20" customFormat="1" ht="168" x14ac:dyDescent="0.2">
      <c r="A5" s="19" t="s">
        <v>5</v>
      </c>
      <c r="B5" s="11">
        <v>2247</v>
      </c>
      <c r="C5" s="12" t="s">
        <v>9</v>
      </c>
      <c r="D5" s="13"/>
      <c r="E5" s="13"/>
      <c r="F5" s="14">
        <v>0</v>
      </c>
      <c r="G5" s="15">
        <v>2650000000</v>
      </c>
      <c r="H5" s="15">
        <v>0</v>
      </c>
      <c r="I5" s="15"/>
      <c r="J5" s="9">
        <v>2650000000</v>
      </c>
      <c r="K5" s="16">
        <v>2650000000</v>
      </c>
      <c r="L5" s="17" t="s">
        <v>114</v>
      </c>
      <c r="M5" s="16">
        <v>2650000000</v>
      </c>
      <c r="N5" s="16">
        <v>0</v>
      </c>
      <c r="O5" s="16"/>
      <c r="P5" s="14">
        <v>2650000000</v>
      </c>
      <c r="Q5" s="16">
        <v>0</v>
      </c>
      <c r="R5" s="16">
        <v>0</v>
      </c>
      <c r="S5" s="16"/>
      <c r="T5" s="14">
        <v>0</v>
      </c>
      <c r="U5" s="16">
        <v>0</v>
      </c>
      <c r="V5" s="16">
        <v>0</v>
      </c>
      <c r="W5" s="16"/>
      <c r="X5" s="14">
        <v>0</v>
      </c>
      <c r="Y5" s="16">
        <v>0</v>
      </c>
      <c r="Z5" s="16">
        <v>0</v>
      </c>
      <c r="AA5" s="16"/>
      <c r="AB5" s="9">
        <v>0</v>
      </c>
      <c r="AC5" s="96">
        <f t="shared" si="0"/>
        <v>0</v>
      </c>
    </row>
    <row r="6" spans="1:29" s="20" customFormat="1" ht="78.75" x14ac:dyDescent="0.2">
      <c r="A6" s="19" t="s">
        <v>10</v>
      </c>
      <c r="B6" s="21">
        <v>2217</v>
      </c>
      <c r="C6" s="22" t="s">
        <v>11</v>
      </c>
      <c r="D6" s="23">
        <v>933116000</v>
      </c>
      <c r="E6" s="24">
        <v>100000000</v>
      </c>
      <c r="F6" s="14">
        <v>1033116000</v>
      </c>
      <c r="G6" s="25">
        <v>533116000</v>
      </c>
      <c r="H6" s="25">
        <v>100000000</v>
      </c>
      <c r="I6" s="25">
        <v>0</v>
      </c>
      <c r="J6" s="9">
        <v>633116000</v>
      </c>
      <c r="K6" s="16">
        <v>903370000</v>
      </c>
      <c r="L6" s="17" t="s">
        <v>115</v>
      </c>
      <c r="M6" s="16">
        <v>533116000</v>
      </c>
      <c r="N6" s="16">
        <v>100000000</v>
      </c>
      <c r="O6" s="16">
        <v>0</v>
      </c>
      <c r="P6" s="14">
        <v>633116000</v>
      </c>
      <c r="Q6" s="16">
        <v>481361000</v>
      </c>
      <c r="R6" s="16">
        <v>98972000</v>
      </c>
      <c r="S6" s="16">
        <v>0</v>
      </c>
      <c r="T6" s="14">
        <v>580333000</v>
      </c>
      <c r="U6" s="16">
        <v>448489000</v>
      </c>
      <c r="V6" s="16">
        <v>98972000</v>
      </c>
      <c r="W6" s="16">
        <v>0</v>
      </c>
      <c r="X6" s="14">
        <v>547461000</v>
      </c>
      <c r="Y6" s="16">
        <v>210212000</v>
      </c>
      <c r="Z6" s="16">
        <v>98972000</v>
      </c>
      <c r="AA6" s="16">
        <v>0</v>
      </c>
      <c r="AB6" s="9">
        <v>309184000</v>
      </c>
      <c r="AC6" s="96">
        <f t="shared" si="0"/>
        <v>0.86470883692719813</v>
      </c>
    </row>
    <row r="7" spans="1:29" s="20" customFormat="1" ht="56.25" x14ac:dyDescent="0.2">
      <c r="A7" s="19" t="s">
        <v>10</v>
      </c>
      <c r="B7" s="21">
        <v>2218</v>
      </c>
      <c r="C7" s="22" t="s">
        <v>12</v>
      </c>
      <c r="D7" s="23">
        <v>145000000</v>
      </c>
      <c r="E7" s="24">
        <v>100000000</v>
      </c>
      <c r="F7" s="14">
        <v>245000000</v>
      </c>
      <c r="G7" s="25">
        <f>790870000+23000000</f>
        <v>813870000</v>
      </c>
      <c r="H7" s="25">
        <v>100000000</v>
      </c>
      <c r="I7" s="25"/>
      <c r="J7" s="9">
        <v>913870000</v>
      </c>
      <c r="K7" s="16">
        <v>903370000</v>
      </c>
      <c r="L7" s="17" t="s">
        <v>116</v>
      </c>
      <c r="M7" s="16">
        <f>790870000+12500000</f>
        <v>803370000</v>
      </c>
      <c r="N7" s="16">
        <v>100000000</v>
      </c>
      <c r="O7" s="16"/>
      <c r="P7" s="14">
        <v>903370000</v>
      </c>
      <c r="Q7" s="16">
        <f>607700000+12500000</f>
        <v>620200000</v>
      </c>
      <c r="R7" s="16">
        <v>97300000</v>
      </c>
      <c r="S7" s="16"/>
      <c r="T7" s="14">
        <v>717500000</v>
      </c>
      <c r="U7" s="16">
        <f>442100000+12500000</f>
        <v>454600000</v>
      </c>
      <c r="V7" s="16">
        <v>82800000</v>
      </c>
      <c r="W7" s="26"/>
      <c r="X7" s="14">
        <v>537400000</v>
      </c>
      <c r="Y7" s="16">
        <v>403800000</v>
      </c>
      <c r="Z7" s="16">
        <v>74178100</v>
      </c>
      <c r="AA7" s="16">
        <v>7500000</v>
      </c>
      <c r="AB7" s="9">
        <v>485478100</v>
      </c>
      <c r="AC7" s="96">
        <f t="shared" si="0"/>
        <v>0.58804862836070781</v>
      </c>
    </row>
    <row r="8" spans="1:29" s="20" customFormat="1" ht="67.5" x14ac:dyDescent="0.2">
      <c r="A8" s="19" t="s">
        <v>10</v>
      </c>
      <c r="B8" s="21">
        <v>2219</v>
      </c>
      <c r="C8" s="27" t="s">
        <v>13</v>
      </c>
      <c r="D8" s="24">
        <v>100000000</v>
      </c>
      <c r="E8" s="24">
        <v>200018064</v>
      </c>
      <c r="F8" s="14">
        <v>300018064</v>
      </c>
      <c r="G8" s="25">
        <v>114500000</v>
      </c>
      <c r="H8" s="25">
        <v>200018064</v>
      </c>
      <c r="I8" s="25">
        <v>0</v>
      </c>
      <c r="J8" s="9">
        <v>314518064</v>
      </c>
      <c r="K8" s="16">
        <v>314518064</v>
      </c>
      <c r="L8" s="17" t="s">
        <v>117</v>
      </c>
      <c r="M8" s="16">
        <v>114500000</v>
      </c>
      <c r="N8" s="16">
        <v>200018064</v>
      </c>
      <c r="O8" s="16">
        <v>0</v>
      </c>
      <c r="P8" s="14">
        <v>314518064</v>
      </c>
      <c r="Q8" s="16">
        <v>114492000</v>
      </c>
      <c r="R8" s="16">
        <v>182200000</v>
      </c>
      <c r="S8" s="16">
        <v>0</v>
      </c>
      <c r="T8" s="14">
        <v>296692000</v>
      </c>
      <c r="U8" s="16">
        <v>70492000</v>
      </c>
      <c r="V8" s="16">
        <v>168800000</v>
      </c>
      <c r="W8" s="16">
        <v>0</v>
      </c>
      <c r="X8" s="14">
        <v>239292000</v>
      </c>
      <c r="Y8" s="16">
        <v>26792000</v>
      </c>
      <c r="Z8" s="16">
        <v>161800000</v>
      </c>
      <c r="AA8" s="16">
        <v>0</v>
      </c>
      <c r="AB8" s="9">
        <v>188592000</v>
      </c>
      <c r="AC8" s="96">
        <f t="shared" si="0"/>
        <v>0.76082116542597056</v>
      </c>
    </row>
    <row r="9" spans="1:29" s="20" customFormat="1" ht="45" x14ac:dyDescent="0.2">
      <c r="A9" s="19" t="s">
        <v>10</v>
      </c>
      <c r="B9" s="21">
        <v>2234</v>
      </c>
      <c r="C9" s="27" t="s">
        <v>14</v>
      </c>
      <c r="D9" s="24">
        <v>50000000</v>
      </c>
      <c r="E9" s="23">
        <v>50408969</v>
      </c>
      <c r="F9" s="14">
        <v>100408969</v>
      </c>
      <c r="G9" s="25">
        <v>160400000</v>
      </c>
      <c r="H9" s="25">
        <v>50408969</v>
      </c>
      <c r="I9" s="25">
        <v>0</v>
      </c>
      <c r="J9" s="9">
        <v>210808969</v>
      </c>
      <c r="K9" s="16">
        <v>210808969</v>
      </c>
      <c r="L9" s="17" t="s">
        <v>118</v>
      </c>
      <c r="M9" s="16">
        <v>160400000</v>
      </c>
      <c r="N9" s="16">
        <v>50408969</v>
      </c>
      <c r="O9" s="16">
        <v>0</v>
      </c>
      <c r="P9" s="14">
        <v>210808969</v>
      </c>
      <c r="Q9" s="16">
        <v>124500000</v>
      </c>
      <c r="R9" s="16">
        <v>43426000</v>
      </c>
      <c r="S9" s="16">
        <v>0</v>
      </c>
      <c r="T9" s="14">
        <v>167926000</v>
      </c>
      <c r="U9" s="16">
        <v>115800000</v>
      </c>
      <c r="V9" s="16">
        <v>43426000</v>
      </c>
      <c r="W9" s="16">
        <v>0</v>
      </c>
      <c r="X9" s="14">
        <v>159226000</v>
      </c>
      <c r="Y9" s="16">
        <v>58100000</v>
      </c>
      <c r="Z9" s="16">
        <v>43426000</v>
      </c>
      <c r="AA9" s="16">
        <v>0</v>
      </c>
      <c r="AB9" s="9">
        <v>101526000</v>
      </c>
      <c r="AC9" s="96">
        <f t="shared" si="0"/>
        <v>0.75530941949628339</v>
      </c>
    </row>
    <row r="10" spans="1:29" s="20" customFormat="1" ht="67.5" x14ac:dyDescent="0.2">
      <c r="A10" s="19" t="s">
        <v>10</v>
      </c>
      <c r="B10" s="21">
        <v>2236</v>
      </c>
      <c r="C10" s="27" t="s">
        <v>15</v>
      </c>
      <c r="D10" s="24">
        <v>100000000</v>
      </c>
      <c r="E10" s="24">
        <v>230000000</v>
      </c>
      <c r="F10" s="14">
        <v>330000000</v>
      </c>
      <c r="G10" s="25">
        <v>95500000</v>
      </c>
      <c r="H10" s="25">
        <v>230000000</v>
      </c>
      <c r="I10" s="25">
        <v>0</v>
      </c>
      <c r="J10" s="9">
        <v>325500000</v>
      </c>
      <c r="K10" s="16">
        <v>325500000</v>
      </c>
      <c r="L10" s="17" t="s">
        <v>119</v>
      </c>
      <c r="M10" s="16">
        <v>95500000</v>
      </c>
      <c r="N10" s="16">
        <v>230000000</v>
      </c>
      <c r="O10" s="16">
        <v>0</v>
      </c>
      <c r="P10" s="14">
        <v>325500000</v>
      </c>
      <c r="Q10" s="16">
        <v>90636000</v>
      </c>
      <c r="R10" s="16">
        <v>229300000</v>
      </c>
      <c r="S10" s="16">
        <v>0</v>
      </c>
      <c r="T10" s="14">
        <v>319936000</v>
      </c>
      <c r="U10" s="16">
        <v>35636000</v>
      </c>
      <c r="V10" s="16">
        <v>229300000</v>
      </c>
      <c r="W10" s="16">
        <v>0</v>
      </c>
      <c r="X10" s="14">
        <v>264936000</v>
      </c>
      <c r="Y10" s="16">
        <v>0</v>
      </c>
      <c r="Z10" s="16">
        <v>191676000</v>
      </c>
      <c r="AA10" s="16">
        <v>0</v>
      </c>
      <c r="AB10" s="9">
        <v>191676000</v>
      </c>
      <c r="AC10" s="96">
        <f t="shared" si="0"/>
        <v>0.8139354838709677</v>
      </c>
    </row>
    <row r="11" spans="1:29" s="20" customFormat="1" ht="78.75" x14ac:dyDescent="0.2">
      <c r="A11" s="19" t="s">
        <v>10</v>
      </c>
      <c r="B11" s="21">
        <v>2237</v>
      </c>
      <c r="C11" s="27" t="s">
        <v>16</v>
      </c>
      <c r="D11" s="24">
        <v>880423940</v>
      </c>
      <c r="E11" s="28"/>
      <c r="F11" s="14">
        <v>880423940</v>
      </c>
      <c r="G11" s="25">
        <v>955985162</v>
      </c>
      <c r="H11" s="25">
        <v>0</v>
      </c>
      <c r="I11" s="25">
        <v>0</v>
      </c>
      <c r="J11" s="9">
        <v>955985162</v>
      </c>
      <c r="K11" s="16">
        <v>955985162</v>
      </c>
      <c r="L11" s="17" t="s">
        <v>120</v>
      </c>
      <c r="M11" s="16">
        <v>955985162</v>
      </c>
      <c r="N11" s="16">
        <v>0</v>
      </c>
      <c r="O11" s="16">
        <v>0</v>
      </c>
      <c r="P11" s="14">
        <v>955985162</v>
      </c>
      <c r="Q11" s="16">
        <v>834824713</v>
      </c>
      <c r="R11" s="16">
        <v>0</v>
      </c>
      <c r="S11" s="16">
        <v>0</v>
      </c>
      <c r="T11" s="14">
        <v>834824713</v>
      </c>
      <c r="U11" s="16">
        <v>40483339</v>
      </c>
      <c r="V11" s="16">
        <v>0</v>
      </c>
      <c r="W11" s="16">
        <v>0</v>
      </c>
      <c r="X11" s="14">
        <v>40483339</v>
      </c>
      <c r="Y11" s="16">
        <v>26483339</v>
      </c>
      <c r="Z11" s="16">
        <v>0</v>
      </c>
      <c r="AA11" s="16">
        <v>0</v>
      </c>
      <c r="AB11" s="9">
        <v>26483339</v>
      </c>
      <c r="AC11" s="96">
        <f t="shared" si="0"/>
        <v>4.2347246180375338E-2</v>
      </c>
    </row>
    <row r="12" spans="1:29" s="20" customFormat="1" ht="67.5" x14ac:dyDescent="0.2">
      <c r="A12" s="19" t="s">
        <v>10</v>
      </c>
      <c r="B12" s="74">
        <v>2243</v>
      </c>
      <c r="C12" s="74" t="s">
        <v>17</v>
      </c>
      <c r="D12" s="24"/>
      <c r="E12" s="28"/>
      <c r="F12" s="14">
        <v>0</v>
      </c>
      <c r="G12" s="25">
        <v>2115233051</v>
      </c>
      <c r="H12" s="25">
        <v>0</v>
      </c>
      <c r="I12" s="25">
        <v>0</v>
      </c>
      <c r="J12" s="9">
        <v>2115233051</v>
      </c>
      <c r="K12" s="16">
        <v>2115233051</v>
      </c>
      <c r="L12" s="17" t="s">
        <v>121</v>
      </c>
      <c r="M12" s="16">
        <v>2115233051</v>
      </c>
      <c r="N12" s="16">
        <v>0</v>
      </c>
      <c r="O12" s="16">
        <v>0</v>
      </c>
      <c r="P12" s="14">
        <v>2115233051</v>
      </c>
      <c r="Q12" s="16">
        <v>1455000000</v>
      </c>
      <c r="R12" s="16">
        <v>0</v>
      </c>
      <c r="S12" s="16">
        <v>0</v>
      </c>
      <c r="T12" s="14">
        <v>1455000000</v>
      </c>
      <c r="U12" s="16">
        <v>1000000000</v>
      </c>
      <c r="V12" s="16">
        <v>0</v>
      </c>
      <c r="W12" s="16">
        <v>0</v>
      </c>
      <c r="X12" s="14">
        <v>1000000000</v>
      </c>
      <c r="Y12" s="16">
        <v>1000000000</v>
      </c>
      <c r="Z12" s="16">
        <v>0</v>
      </c>
      <c r="AA12" s="16">
        <v>0</v>
      </c>
      <c r="AB12" s="9">
        <v>1000000000</v>
      </c>
      <c r="AC12" s="96">
        <f t="shared" si="0"/>
        <v>0.47276114541007142</v>
      </c>
    </row>
    <row r="13" spans="1:29" s="20" customFormat="1" ht="67.5" x14ac:dyDescent="0.2">
      <c r="A13" s="19" t="s">
        <v>10</v>
      </c>
      <c r="B13" s="74">
        <v>2245</v>
      </c>
      <c r="C13" s="74" t="s">
        <v>18</v>
      </c>
      <c r="D13" s="24"/>
      <c r="E13" s="28"/>
      <c r="F13" s="14">
        <v>0</v>
      </c>
      <c r="G13" s="25">
        <v>414311000</v>
      </c>
      <c r="H13" s="25">
        <v>42093076</v>
      </c>
      <c r="I13" s="25">
        <v>0</v>
      </c>
      <c r="J13" s="9">
        <v>456404076</v>
      </c>
      <c r="K13" s="16">
        <v>456404076</v>
      </c>
      <c r="L13" s="17" t="s">
        <v>122</v>
      </c>
      <c r="M13" s="16">
        <v>414311000</v>
      </c>
      <c r="N13" s="16">
        <v>42093076</v>
      </c>
      <c r="O13" s="16">
        <v>0</v>
      </c>
      <c r="P13" s="14">
        <v>456404076</v>
      </c>
      <c r="Q13" s="16">
        <v>326776095</v>
      </c>
      <c r="R13" s="16">
        <v>31400000</v>
      </c>
      <c r="S13" s="16">
        <v>0</v>
      </c>
      <c r="T13" s="14">
        <v>358176095</v>
      </c>
      <c r="U13" s="16">
        <v>90000000</v>
      </c>
      <c r="V13" s="16">
        <v>29600000</v>
      </c>
      <c r="W13" s="16">
        <v>0</v>
      </c>
      <c r="X13" s="14">
        <v>119600000</v>
      </c>
      <c r="Y13" s="16">
        <v>0</v>
      </c>
      <c r="Z13" s="16">
        <v>0</v>
      </c>
      <c r="AA13" s="16">
        <v>0</v>
      </c>
      <c r="AB13" s="9">
        <v>0</v>
      </c>
      <c r="AC13" s="96">
        <f t="shared" si="0"/>
        <v>0.26204849231013438</v>
      </c>
    </row>
    <row r="14" spans="1:29" s="20" customFormat="1" ht="78.75" x14ac:dyDescent="0.2">
      <c r="A14" s="19" t="s">
        <v>10</v>
      </c>
      <c r="B14" s="74">
        <v>2246</v>
      </c>
      <c r="C14" s="74" t="s">
        <v>19</v>
      </c>
      <c r="D14" s="24"/>
      <c r="E14" s="28"/>
      <c r="F14" s="14">
        <v>0</v>
      </c>
      <c r="G14" s="25">
        <v>708539877</v>
      </c>
      <c r="H14" s="25">
        <v>0</v>
      </c>
      <c r="I14" s="25">
        <v>0</v>
      </c>
      <c r="J14" s="9">
        <v>708539877</v>
      </c>
      <c r="K14" s="16">
        <v>708539877</v>
      </c>
      <c r="L14" s="17" t="s">
        <v>123</v>
      </c>
      <c r="M14" s="16">
        <v>708539877</v>
      </c>
      <c r="N14" s="16">
        <v>0</v>
      </c>
      <c r="O14" s="16">
        <v>0</v>
      </c>
      <c r="P14" s="14">
        <v>708539877</v>
      </c>
      <c r="Q14" s="16">
        <v>541185503</v>
      </c>
      <c r="R14" s="16">
        <v>0</v>
      </c>
      <c r="S14" s="16">
        <v>0</v>
      </c>
      <c r="T14" s="14">
        <v>541185503</v>
      </c>
      <c r="U14" s="16">
        <v>40600000</v>
      </c>
      <c r="V14" s="16">
        <v>0</v>
      </c>
      <c r="W14" s="16">
        <v>0</v>
      </c>
      <c r="X14" s="14">
        <v>40600000</v>
      </c>
      <c r="Y14" s="16">
        <v>0</v>
      </c>
      <c r="Z14" s="16">
        <v>0</v>
      </c>
      <c r="AA14" s="16">
        <v>0</v>
      </c>
      <c r="AB14" s="9">
        <v>0</v>
      </c>
      <c r="AC14" s="96">
        <f t="shared" si="0"/>
        <v>5.7300938617460481E-2</v>
      </c>
    </row>
    <row r="15" spans="1:29" ht="67.5" x14ac:dyDescent="0.2">
      <c r="A15" s="75" t="s">
        <v>20</v>
      </c>
      <c r="B15" s="21">
        <v>2185</v>
      </c>
      <c r="C15" s="29" t="s">
        <v>21</v>
      </c>
      <c r="D15" s="30">
        <v>1285923307</v>
      </c>
      <c r="E15" s="31">
        <v>795821191</v>
      </c>
      <c r="F15" s="14">
        <v>2081744498</v>
      </c>
      <c r="G15" s="25">
        <v>1826194710</v>
      </c>
      <c r="H15" s="25">
        <v>869742088</v>
      </c>
      <c r="I15" s="25"/>
      <c r="J15" s="9">
        <v>2695936798</v>
      </c>
      <c r="K15" s="32">
        <v>2824836798</v>
      </c>
      <c r="L15" s="33" t="s">
        <v>124</v>
      </c>
      <c r="M15" s="32">
        <v>1826194710</v>
      </c>
      <c r="N15" s="32">
        <v>869742088</v>
      </c>
      <c r="O15" s="32"/>
      <c r="P15" s="14">
        <v>2695936798</v>
      </c>
      <c r="Q15" s="32">
        <v>1565042639</v>
      </c>
      <c r="R15" s="32">
        <v>377298268</v>
      </c>
      <c r="S15" s="32"/>
      <c r="T15" s="14">
        <v>1942340907</v>
      </c>
      <c r="U15" s="32">
        <v>768465666.38999999</v>
      </c>
      <c r="V15" s="32">
        <v>163656168</v>
      </c>
      <c r="W15" s="32"/>
      <c r="X15" s="14">
        <v>932121834.38999999</v>
      </c>
      <c r="Y15" s="32">
        <v>637689246.38999999</v>
      </c>
      <c r="Z15" s="32">
        <v>108756168</v>
      </c>
      <c r="AA15" s="32"/>
      <c r="AB15" s="9">
        <v>746445414.38999999</v>
      </c>
      <c r="AC15" s="96">
        <f t="shared" si="0"/>
        <v>0.34575062556418285</v>
      </c>
    </row>
    <row r="16" spans="1:29" ht="90" x14ac:dyDescent="0.2">
      <c r="A16" s="75" t="s">
        <v>20</v>
      </c>
      <c r="B16" s="21">
        <v>2186</v>
      </c>
      <c r="C16" s="29" t="s">
        <v>22</v>
      </c>
      <c r="D16" s="34">
        <v>570366892</v>
      </c>
      <c r="E16" s="31">
        <v>596865918</v>
      </c>
      <c r="F16" s="14">
        <v>1167232810</v>
      </c>
      <c r="G16" s="25">
        <v>767755114</v>
      </c>
      <c r="H16" s="25">
        <v>1268011759</v>
      </c>
      <c r="I16" s="25"/>
      <c r="J16" s="9">
        <v>2035766873</v>
      </c>
      <c r="K16" s="32">
        <v>2068488856</v>
      </c>
      <c r="L16" s="33" t="s">
        <v>125</v>
      </c>
      <c r="M16" s="32">
        <v>733439422</v>
      </c>
      <c r="N16" s="32">
        <v>1268011759</v>
      </c>
      <c r="O16" s="32"/>
      <c r="P16" s="14">
        <v>2001451181</v>
      </c>
      <c r="Q16" s="32">
        <v>343851828</v>
      </c>
      <c r="R16" s="32">
        <v>573044332</v>
      </c>
      <c r="S16" s="32"/>
      <c r="T16" s="14">
        <v>916896160</v>
      </c>
      <c r="U16" s="32">
        <v>91386828</v>
      </c>
      <c r="V16" s="32">
        <v>217952000</v>
      </c>
      <c r="W16" s="32"/>
      <c r="X16" s="14">
        <v>309338828</v>
      </c>
      <c r="Y16" s="32">
        <v>41986828</v>
      </c>
      <c r="Z16" s="32">
        <v>48300000</v>
      </c>
      <c r="AA16" s="32"/>
      <c r="AB16" s="9">
        <v>90286828</v>
      </c>
      <c r="AC16" s="96">
        <f t="shared" si="0"/>
        <v>0.15195199023164377</v>
      </c>
    </row>
    <row r="17" spans="1:29" ht="67.5" x14ac:dyDescent="0.2">
      <c r="A17" s="75" t="s">
        <v>23</v>
      </c>
      <c r="B17" s="21">
        <v>2226</v>
      </c>
      <c r="C17" s="27" t="s">
        <v>24</v>
      </c>
      <c r="D17" s="35">
        <v>923488040</v>
      </c>
      <c r="E17" s="35"/>
      <c r="F17" s="14">
        <v>923488040</v>
      </c>
      <c r="G17" s="25">
        <v>623488040</v>
      </c>
      <c r="H17" s="25">
        <v>924754093</v>
      </c>
      <c r="I17" s="25"/>
      <c r="J17" s="9">
        <v>1548242133</v>
      </c>
      <c r="K17" s="32">
        <v>1298777159.9300001</v>
      </c>
      <c r="L17" s="33" t="s">
        <v>126</v>
      </c>
      <c r="M17" s="32">
        <v>623488040</v>
      </c>
      <c r="N17" s="32">
        <v>675289119.92999995</v>
      </c>
      <c r="O17" s="32"/>
      <c r="P17" s="14">
        <v>1298777159.9299998</v>
      </c>
      <c r="Q17" s="32">
        <v>523746253</v>
      </c>
      <c r="R17" s="32">
        <v>719614676</v>
      </c>
      <c r="S17" s="32"/>
      <c r="T17" s="14">
        <v>1243360929</v>
      </c>
      <c r="U17" s="32">
        <v>0</v>
      </c>
      <c r="V17" s="32">
        <v>0</v>
      </c>
      <c r="W17" s="32"/>
      <c r="X17" s="14">
        <v>0</v>
      </c>
      <c r="Y17" s="32">
        <v>0</v>
      </c>
      <c r="Z17" s="32">
        <v>0</v>
      </c>
      <c r="AA17" s="32"/>
      <c r="AB17" s="9">
        <v>0</v>
      </c>
      <c r="AC17" s="96">
        <f t="shared" si="0"/>
        <v>0</v>
      </c>
    </row>
    <row r="18" spans="1:29" ht="56.25" x14ac:dyDescent="0.2">
      <c r="A18" s="75" t="s">
        <v>23</v>
      </c>
      <c r="B18" s="21">
        <v>2228</v>
      </c>
      <c r="C18" s="27" t="s">
        <v>25</v>
      </c>
      <c r="D18" s="35">
        <v>100000000</v>
      </c>
      <c r="E18" s="36"/>
      <c r="F18" s="14">
        <v>100000000</v>
      </c>
      <c r="G18" s="25">
        <v>527030000</v>
      </c>
      <c r="H18" s="25">
        <v>0</v>
      </c>
      <c r="I18" s="25"/>
      <c r="J18" s="9">
        <v>527030000</v>
      </c>
      <c r="K18" s="32">
        <v>527030000</v>
      </c>
      <c r="L18" s="33" t="s">
        <v>127</v>
      </c>
      <c r="M18" s="32">
        <v>527030000</v>
      </c>
      <c r="N18" s="32">
        <v>0</v>
      </c>
      <c r="O18" s="32"/>
      <c r="P18" s="14">
        <v>527030000</v>
      </c>
      <c r="Q18" s="32">
        <v>323300000</v>
      </c>
      <c r="R18" s="32">
        <v>0</v>
      </c>
      <c r="S18" s="32"/>
      <c r="T18" s="14">
        <v>323300000</v>
      </c>
      <c r="U18" s="32">
        <v>49200000</v>
      </c>
      <c r="V18" s="32">
        <v>0</v>
      </c>
      <c r="W18" s="32"/>
      <c r="X18" s="14">
        <v>49200000</v>
      </c>
      <c r="Y18" s="32">
        <v>11600000</v>
      </c>
      <c r="Z18" s="32">
        <v>0</v>
      </c>
      <c r="AA18" s="32"/>
      <c r="AB18" s="9">
        <v>11600000</v>
      </c>
      <c r="AC18" s="96">
        <f t="shared" si="0"/>
        <v>9.3353319545376928E-2</v>
      </c>
    </row>
    <row r="19" spans="1:29" ht="101.25" x14ac:dyDescent="0.2">
      <c r="A19" s="75" t="s">
        <v>23</v>
      </c>
      <c r="B19" s="21">
        <v>2256</v>
      </c>
      <c r="C19" s="27" t="s">
        <v>128</v>
      </c>
      <c r="D19" s="35"/>
      <c r="E19" s="36"/>
      <c r="F19" s="14">
        <v>0</v>
      </c>
      <c r="G19" s="25">
        <v>528180000</v>
      </c>
      <c r="H19" s="25">
        <v>0</v>
      </c>
      <c r="I19" s="25"/>
      <c r="J19" s="9">
        <v>528180000</v>
      </c>
      <c r="K19" s="32">
        <v>0</v>
      </c>
      <c r="L19" s="33">
        <v>0</v>
      </c>
      <c r="M19" s="32">
        <v>0</v>
      </c>
      <c r="N19" s="32">
        <v>0</v>
      </c>
      <c r="O19" s="32"/>
      <c r="P19" s="14">
        <v>0</v>
      </c>
      <c r="Q19" s="32">
        <v>0</v>
      </c>
      <c r="R19" s="32">
        <v>0</v>
      </c>
      <c r="S19" s="32"/>
      <c r="T19" s="14">
        <v>0</v>
      </c>
      <c r="U19" s="32">
        <v>0</v>
      </c>
      <c r="V19" s="32">
        <v>0</v>
      </c>
      <c r="W19" s="32"/>
      <c r="X19" s="14">
        <v>0</v>
      </c>
      <c r="Y19" s="32">
        <v>0</v>
      </c>
      <c r="Z19" s="32">
        <v>0</v>
      </c>
      <c r="AA19" s="32"/>
      <c r="AB19" s="9">
        <v>0</v>
      </c>
      <c r="AC19" s="96">
        <f t="shared" si="0"/>
        <v>0</v>
      </c>
    </row>
    <row r="20" spans="1:29" ht="45" x14ac:dyDescent="0.2">
      <c r="A20" s="75" t="s">
        <v>23</v>
      </c>
      <c r="B20" s="21">
        <v>2255</v>
      </c>
      <c r="C20" s="27" t="s">
        <v>129</v>
      </c>
      <c r="D20" s="35"/>
      <c r="E20" s="36"/>
      <c r="F20" s="14"/>
      <c r="G20" s="25">
        <v>594790000</v>
      </c>
      <c r="H20" s="25">
        <v>0</v>
      </c>
      <c r="I20" s="25"/>
      <c r="J20" s="9">
        <v>594790000</v>
      </c>
      <c r="K20" s="32">
        <v>785920000</v>
      </c>
      <c r="L20" s="33" t="s">
        <v>130</v>
      </c>
      <c r="M20" s="32">
        <v>594790000</v>
      </c>
      <c r="N20" s="32">
        <v>0</v>
      </c>
      <c r="O20" s="32"/>
      <c r="P20" s="14">
        <v>594790000</v>
      </c>
      <c r="Q20" s="32">
        <v>0</v>
      </c>
      <c r="R20" s="32">
        <v>0</v>
      </c>
      <c r="S20" s="32"/>
      <c r="T20" s="14">
        <v>0</v>
      </c>
      <c r="U20" s="32">
        <v>0</v>
      </c>
      <c r="V20" s="32">
        <v>0</v>
      </c>
      <c r="W20" s="32"/>
      <c r="X20" s="14">
        <v>0</v>
      </c>
      <c r="Y20" s="32">
        <v>0</v>
      </c>
      <c r="Z20" s="32">
        <v>0</v>
      </c>
      <c r="AA20" s="32"/>
      <c r="AB20" s="9">
        <v>0</v>
      </c>
      <c r="AC20" s="96">
        <f t="shared" si="0"/>
        <v>0</v>
      </c>
    </row>
    <row r="21" spans="1:29" ht="67.5" x14ac:dyDescent="0.2">
      <c r="A21" s="75" t="s">
        <v>23</v>
      </c>
      <c r="B21" s="21">
        <v>2261</v>
      </c>
      <c r="C21" s="27" t="s">
        <v>131</v>
      </c>
      <c r="D21" s="35"/>
      <c r="E21" s="36"/>
      <c r="F21" s="14"/>
      <c r="G21" s="25">
        <v>3790000000</v>
      </c>
      <c r="H21" s="25">
        <v>0</v>
      </c>
      <c r="I21" s="25"/>
      <c r="J21" s="9">
        <v>3790000000</v>
      </c>
      <c r="K21" s="32">
        <v>199079579.18000001</v>
      </c>
      <c r="L21" s="33" t="s">
        <v>132</v>
      </c>
      <c r="M21" s="32">
        <v>199079579.18000001</v>
      </c>
      <c r="N21" s="32">
        <v>0</v>
      </c>
      <c r="O21" s="32"/>
      <c r="P21" s="14">
        <v>199079579.18000001</v>
      </c>
      <c r="Q21" s="32">
        <v>0</v>
      </c>
      <c r="R21" s="32">
        <v>0</v>
      </c>
      <c r="S21" s="32"/>
      <c r="T21" s="14">
        <v>0</v>
      </c>
      <c r="U21" s="32">
        <v>0</v>
      </c>
      <c r="V21" s="32">
        <v>0</v>
      </c>
      <c r="W21" s="32"/>
      <c r="X21" s="14">
        <v>0</v>
      </c>
      <c r="Y21" s="32">
        <v>0</v>
      </c>
      <c r="Z21" s="32">
        <v>0</v>
      </c>
      <c r="AA21" s="32"/>
      <c r="AB21" s="9">
        <v>0</v>
      </c>
      <c r="AC21" s="96">
        <f t="shared" si="0"/>
        <v>0</v>
      </c>
    </row>
    <row r="22" spans="1:29" x14ac:dyDescent="0.2">
      <c r="A22" s="75" t="s">
        <v>23</v>
      </c>
      <c r="B22" s="21" t="s">
        <v>133</v>
      </c>
      <c r="C22" s="27">
        <v>0</v>
      </c>
      <c r="D22" s="35"/>
      <c r="E22" s="36"/>
      <c r="F22" s="14"/>
      <c r="G22" s="25">
        <v>150000000</v>
      </c>
      <c r="H22" s="25">
        <v>0</v>
      </c>
      <c r="I22" s="25"/>
      <c r="J22" s="9">
        <v>150000000</v>
      </c>
      <c r="K22" s="32">
        <v>0</v>
      </c>
      <c r="L22" s="33">
        <v>0</v>
      </c>
      <c r="M22" s="32">
        <v>0</v>
      </c>
      <c r="N22" s="32">
        <v>0</v>
      </c>
      <c r="O22" s="32"/>
      <c r="P22" s="14">
        <v>0</v>
      </c>
      <c r="Q22" s="32">
        <v>0</v>
      </c>
      <c r="R22" s="32">
        <v>0</v>
      </c>
      <c r="S22" s="32"/>
      <c r="T22" s="14">
        <v>0</v>
      </c>
      <c r="U22" s="32">
        <v>0</v>
      </c>
      <c r="V22" s="32">
        <v>0</v>
      </c>
      <c r="W22" s="32"/>
      <c r="X22" s="14">
        <v>0</v>
      </c>
      <c r="Y22" s="32">
        <v>0</v>
      </c>
      <c r="Z22" s="32">
        <v>0</v>
      </c>
      <c r="AA22" s="32"/>
      <c r="AB22" s="9">
        <v>0</v>
      </c>
      <c r="AC22" s="96">
        <f t="shared" si="0"/>
        <v>0</v>
      </c>
    </row>
    <row r="23" spans="1:29" ht="56.25" x14ac:dyDescent="0.2">
      <c r="A23" s="75" t="s">
        <v>26</v>
      </c>
      <c r="B23" s="21">
        <v>2161</v>
      </c>
      <c r="C23" s="27" t="s">
        <v>27</v>
      </c>
      <c r="D23" s="37">
        <v>135079421</v>
      </c>
      <c r="E23" s="37">
        <v>4979537567</v>
      </c>
      <c r="F23" s="14">
        <v>5114616988</v>
      </c>
      <c r="G23" s="25">
        <v>654118931</v>
      </c>
      <c r="H23" s="25">
        <v>922262017</v>
      </c>
      <c r="I23" s="25"/>
      <c r="J23" s="9">
        <v>1576380948</v>
      </c>
      <c r="K23" s="32">
        <v>1576380948</v>
      </c>
      <c r="L23" s="33" t="s">
        <v>134</v>
      </c>
      <c r="M23" s="32">
        <v>654118931</v>
      </c>
      <c r="N23" s="32">
        <v>922262017</v>
      </c>
      <c r="O23" s="32"/>
      <c r="P23" s="14">
        <v>1576380948</v>
      </c>
      <c r="Q23" s="32">
        <v>540681945</v>
      </c>
      <c r="R23" s="32">
        <v>691262017</v>
      </c>
      <c r="S23" s="32"/>
      <c r="T23" s="14">
        <v>1231943962</v>
      </c>
      <c r="U23" s="32">
        <v>20100000</v>
      </c>
      <c r="V23" s="32">
        <v>247533330</v>
      </c>
      <c r="W23" s="32"/>
      <c r="X23" s="14">
        <v>267633330</v>
      </c>
      <c r="Y23" s="32">
        <v>16300000</v>
      </c>
      <c r="Z23" s="32">
        <v>0</v>
      </c>
      <c r="AA23" s="32"/>
      <c r="AB23" s="9">
        <v>16300000</v>
      </c>
      <c r="AC23" s="96">
        <f t="shared" si="0"/>
        <v>0.16977706457284589</v>
      </c>
    </row>
    <row r="24" spans="1:29" ht="112.5" x14ac:dyDescent="0.2">
      <c r="A24" s="75" t="s">
        <v>26</v>
      </c>
      <c r="B24" s="21">
        <v>2162</v>
      </c>
      <c r="C24" s="27" t="s">
        <v>28</v>
      </c>
      <c r="D24" s="38">
        <v>340000000</v>
      </c>
      <c r="E24" s="39">
        <v>655931300</v>
      </c>
      <c r="F24" s="14">
        <v>995931300</v>
      </c>
      <c r="G24" s="25">
        <v>340000000</v>
      </c>
      <c r="H24" s="25">
        <v>655931000</v>
      </c>
      <c r="I24" s="25"/>
      <c r="J24" s="9">
        <v>995931000</v>
      </c>
      <c r="K24" s="32">
        <v>995931000</v>
      </c>
      <c r="L24" s="33" t="s">
        <v>135</v>
      </c>
      <c r="M24" s="32">
        <v>340000000</v>
      </c>
      <c r="N24" s="32">
        <v>655931000</v>
      </c>
      <c r="O24" s="32"/>
      <c r="P24" s="14">
        <v>995931000</v>
      </c>
      <c r="Q24" s="32">
        <v>340000000</v>
      </c>
      <c r="R24" s="32">
        <v>625931000</v>
      </c>
      <c r="S24" s="32"/>
      <c r="T24" s="14">
        <v>965931000</v>
      </c>
      <c r="U24" s="32">
        <v>190000000</v>
      </c>
      <c r="V24" s="32">
        <v>225931000</v>
      </c>
      <c r="W24" s="32"/>
      <c r="X24" s="14">
        <v>415931000</v>
      </c>
      <c r="Y24" s="32">
        <v>0</v>
      </c>
      <c r="Z24" s="32">
        <v>0</v>
      </c>
      <c r="AA24" s="32"/>
      <c r="AB24" s="9">
        <v>0</v>
      </c>
      <c r="AC24" s="96">
        <f t="shared" si="0"/>
        <v>0.41763033784469006</v>
      </c>
    </row>
    <row r="25" spans="1:29" ht="90" x14ac:dyDescent="0.2">
      <c r="A25" s="75" t="s">
        <v>26</v>
      </c>
      <c r="B25" s="21">
        <v>2163</v>
      </c>
      <c r="C25" s="40" t="s">
        <v>29</v>
      </c>
      <c r="D25" s="41">
        <v>90000000</v>
      </c>
      <c r="E25" s="41">
        <v>769279278</v>
      </c>
      <c r="F25" s="14">
        <v>859279278</v>
      </c>
      <c r="G25" s="25">
        <v>4862402145</v>
      </c>
      <c r="H25" s="25">
        <v>2266677265</v>
      </c>
      <c r="I25" s="25"/>
      <c r="J25" s="9">
        <v>7129079410</v>
      </c>
      <c r="K25" s="32">
        <v>7129079410</v>
      </c>
      <c r="L25" s="33" t="s">
        <v>136</v>
      </c>
      <c r="M25" s="32">
        <v>4862402145</v>
      </c>
      <c r="N25" s="32">
        <v>2266677265</v>
      </c>
      <c r="O25" s="32"/>
      <c r="P25" s="14">
        <v>7129079410</v>
      </c>
      <c r="Q25" s="32">
        <v>4318808122</v>
      </c>
      <c r="R25" s="32">
        <v>1525333108</v>
      </c>
      <c r="S25" s="32"/>
      <c r="T25" s="14">
        <v>5844141230</v>
      </c>
      <c r="U25" s="32">
        <v>4295358122</v>
      </c>
      <c r="V25" s="32">
        <v>650951157</v>
      </c>
      <c r="W25" s="32"/>
      <c r="X25" s="14">
        <v>4946309279</v>
      </c>
      <c r="Y25" s="32">
        <v>741950244.04999995</v>
      </c>
      <c r="Z25" s="32">
        <v>0</v>
      </c>
      <c r="AA25" s="32"/>
      <c r="AB25" s="9">
        <v>741950244.04999995</v>
      </c>
      <c r="AC25" s="96">
        <f t="shared" si="0"/>
        <v>0.69382159947072319</v>
      </c>
    </row>
    <row r="26" spans="1:29" ht="67.5" x14ac:dyDescent="0.2">
      <c r="A26" s="75" t="s">
        <v>26</v>
      </c>
      <c r="B26" s="21">
        <v>2164</v>
      </c>
      <c r="C26" s="40" t="s">
        <v>30</v>
      </c>
      <c r="D26" s="41">
        <v>228827540</v>
      </c>
      <c r="E26" s="42">
        <v>2924624230</v>
      </c>
      <c r="F26" s="14">
        <v>3153451770</v>
      </c>
      <c r="G26" s="25">
        <v>0</v>
      </c>
      <c r="H26" s="25">
        <v>595667950</v>
      </c>
      <c r="I26" s="25"/>
      <c r="J26" s="9">
        <v>595667950</v>
      </c>
      <c r="K26" s="32">
        <v>861300000</v>
      </c>
      <c r="L26" s="33" t="s">
        <v>137</v>
      </c>
      <c r="M26" s="32">
        <v>0</v>
      </c>
      <c r="N26" s="32">
        <v>514000000</v>
      </c>
      <c r="O26" s="32"/>
      <c r="P26" s="14">
        <v>514000000</v>
      </c>
      <c r="Q26" s="32">
        <v>0</v>
      </c>
      <c r="R26" s="32">
        <v>471000000</v>
      </c>
      <c r="S26" s="32"/>
      <c r="T26" s="14">
        <v>471000000</v>
      </c>
      <c r="U26" s="32">
        <v>0</v>
      </c>
      <c r="V26" s="32">
        <v>464900000</v>
      </c>
      <c r="W26" s="32"/>
      <c r="X26" s="14">
        <v>464900000</v>
      </c>
      <c r="Y26" s="32">
        <v>0</v>
      </c>
      <c r="Z26" s="32">
        <v>445500000</v>
      </c>
      <c r="AA26" s="32"/>
      <c r="AB26" s="9">
        <v>445500000</v>
      </c>
      <c r="AC26" s="96">
        <f t="shared" si="0"/>
        <v>0.78046838007651742</v>
      </c>
    </row>
    <row r="27" spans="1:29" ht="78.75" x14ac:dyDescent="0.2">
      <c r="A27" s="75" t="s">
        <v>26</v>
      </c>
      <c r="B27" s="21">
        <v>2165</v>
      </c>
      <c r="C27" s="43" t="s">
        <v>31</v>
      </c>
      <c r="D27" s="41">
        <v>50000000</v>
      </c>
      <c r="E27" s="42"/>
      <c r="F27" s="14">
        <v>50000000</v>
      </c>
      <c r="G27" s="25">
        <v>50000000</v>
      </c>
      <c r="H27" s="25">
        <v>0</v>
      </c>
      <c r="I27" s="25"/>
      <c r="J27" s="9">
        <v>50000000</v>
      </c>
      <c r="K27" s="32">
        <v>50000000</v>
      </c>
      <c r="L27" s="33" t="s">
        <v>138</v>
      </c>
      <c r="M27" s="32">
        <v>50000000</v>
      </c>
      <c r="N27" s="32">
        <v>0</v>
      </c>
      <c r="O27" s="32"/>
      <c r="P27" s="14">
        <v>50000000</v>
      </c>
      <c r="Q27" s="32">
        <v>50000000</v>
      </c>
      <c r="R27" s="32">
        <v>0</v>
      </c>
      <c r="S27" s="32"/>
      <c r="T27" s="14">
        <v>50000000</v>
      </c>
      <c r="U27" s="32">
        <v>0</v>
      </c>
      <c r="V27" s="32">
        <v>0</v>
      </c>
      <c r="W27" s="32"/>
      <c r="X27" s="14">
        <v>0</v>
      </c>
      <c r="Y27" s="32">
        <v>0</v>
      </c>
      <c r="Z27" s="32">
        <v>0</v>
      </c>
      <c r="AA27" s="32"/>
      <c r="AB27" s="9">
        <v>0</v>
      </c>
      <c r="AC27" s="96">
        <f t="shared" si="0"/>
        <v>0</v>
      </c>
    </row>
    <row r="28" spans="1:29" ht="56.25" x14ac:dyDescent="0.2">
      <c r="A28" s="75" t="s">
        <v>26</v>
      </c>
      <c r="B28" s="21">
        <v>2166</v>
      </c>
      <c r="C28" s="22" t="s">
        <v>32</v>
      </c>
      <c r="D28" s="41"/>
      <c r="E28" s="42">
        <v>450945615</v>
      </c>
      <c r="F28" s="14">
        <v>450945615</v>
      </c>
      <c r="G28" s="25">
        <v>0</v>
      </c>
      <c r="H28" s="25">
        <v>950945415</v>
      </c>
      <c r="I28" s="25"/>
      <c r="J28" s="9">
        <v>950945415</v>
      </c>
      <c r="K28" s="32">
        <v>0</v>
      </c>
      <c r="L28" s="33">
        <v>0</v>
      </c>
      <c r="M28" s="32">
        <v>0</v>
      </c>
      <c r="N28" s="32">
        <v>0</v>
      </c>
      <c r="O28" s="32"/>
      <c r="P28" s="14">
        <v>0</v>
      </c>
      <c r="Q28" s="32">
        <v>0</v>
      </c>
      <c r="R28" s="32">
        <v>0</v>
      </c>
      <c r="S28" s="32"/>
      <c r="T28" s="14">
        <v>0</v>
      </c>
      <c r="U28" s="32">
        <v>0</v>
      </c>
      <c r="V28" s="32">
        <v>0</v>
      </c>
      <c r="W28" s="32"/>
      <c r="X28" s="14">
        <v>0</v>
      </c>
      <c r="Y28" s="32">
        <v>0</v>
      </c>
      <c r="Z28" s="32">
        <v>0</v>
      </c>
      <c r="AA28" s="32"/>
      <c r="AB28" s="9">
        <v>0</v>
      </c>
      <c r="AC28" s="96">
        <f t="shared" si="0"/>
        <v>0</v>
      </c>
    </row>
    <row r="29" spans="1:29" ht="90" x14ac:dyDescent="0.2">
      <c r="A29" s="75" t="s">
        <v>26</v>
      </c>
      <c r="B29" s="21">
        <v>2167</v>
      </c>
      <c r="C29" s="27" t="s">
        <v>33</v>
      </c>
      <c r="D29" s="44">
        <v>440211970</v>
      </c>
      <c r="E29" s="44">
        <v>50760000</v>
      </c>
      <c r="F29" s="14">
        <v>490971970</v>
      </c>
      <c r="G29" s="25">
        <v>50000000</v>
      </c>
      <c r="H29" s="25">
        <v>170760000</v>
      </c>
      <c r="I29" s="25"/>
      <c r="J29" s="9">
        <v>220760000</v>
      </c>
      <c r="K29" s="32">
        <v>220760000</v>
      </c>
      <c r="L29" s="33" t="s">
        <v>139</v>
      </c>
      <c r="M29" s="32">
        <v>50000000</v>
      </c>
      <c r="N29" s="32">
        <v>170760000</v>
      </c>
      <c r="O29" s="32"/>
      <c r="P29" s="14">
        <v>220760000</v>
      </c>
      <c r="Q29" s="32">
        <v>50000000</v>
      </c>
      <c r="R29" s="32">
        <v>0</v>
      </c>
      <c r="S29" s="32"/>
      <c r="T29" s="14">
        <v>50000000</v>
      </c>
      <c r="U29" s="32">
        <v>13300000</v>
      </c>
      <c r="V29" s="32">
        <v>0</v>
      </c>
      <c r="W29" s="32"/>
      <c r="X29" s="14">
        <v>13300000</v>
      </c>
      <c r="Y29" s="32">
        <v>0</v>
      </c>
      <c r="Z29" s="32">
        <v>0</v>
      </c>
      <c r="AA29" s="32"/>
      <c r="AB29" s="9">
        <v>0</v>
      </c>
      <c r="AC29" s="96">
        <f t="shared" si="0"/>
        <v>6.0246421453161808E-2</v>
      </c>
    </row>
    <row r="30" spans="1:29" ht="90" x14ac:dyDescent="0.2">
      <c r="A30" s="75" t="s">
        <v>26</v>
      </c>
      <c r="B30" s="21">
        <v>2168</v>
      </c>
      <c r="C30" s="45" t="s">
        <v>34</v>
      </c>
      <c r="D30" s="44"/>
      <c r="E30" s="35">
        <v>122747433008</v>
      </c>
      <c r="F30" s="14">
        <v>122747433008</v>
      </c>
      <c r="G30" s="25">
        <v>355889477</v>
      </c>
      <c r="H30" s="25">
        <v>133127191640</v>
      </c>
      <c r="I30" s="25"/>
      <c r="J30" s="9">
        <v>133483081117</v>
      </c>
      <c r="K30" s="32">
        <v>133483080617</v>
      </c>
      <c r="L30" s="33" t="s">
        <v>140</v>
      </c>
      <c r="M30" s="32">
        <v>355889477</v>
      </c>
      <c r="N30" s="32">
        <v>133483080617</v>
      </c>
      <c r="O30" s="32"/>
      <c r="P30" s="14">
        <v>133838970094</v>
      </c>
      <c r="Q30" s="32">
        <v>0</v>
      </c>
      <c r="R30" s="32">
        <v>107687751419</v>
      </c>
      <c r="S30" s="32"/>
      <c r="T30" s="14">
        <v>107687751419</v>
      </c>
      <c r="U30" s="32">
        <v>0</v>
      </c>
      <c r="V30" s="32">
        <v>106337335116</v>
      </c>
      <c r="W30" s="32"/>
      <c r="X30" s="14">
        <v>106337335116</v>
      </c>
      <c r="Y30" s="32">
        <v>0</v>
      </c>
      <c r="Z30" s="32">
        <v>99695326799</v>
      </c>
      <c r="AA30" s="32"/>
      <c r="AB30" s="9">
        <v>99695326799</v>
      </c>
      <c r="AC30" s="96">
        <f t="shared" si="0"/>
        <v>0.79663530558448581</v>
      </c>
    </row>
    <row r="31" spans="1:29" ht="90" x14ac:dyDescent="0.2">
      <c r="A31" s="75" t="s">
        <v>26</v>
      </c>
      <c r="B31" s="76">
        <v>2252</v>
      </c>
      <c r="C31" s="77" t="s">
        <v>34</v>
      </c>
      <c r="D31" s="44"/>
      <c r="E31" s="35"/>
      <c r="F31" s="14">
        <v>0</v>
      </c>
      <c r="G31" s="25">
        <v>0</v>
      </c>
      <c r="H31" s="25">
        <v>13299327971</v>
      </c>
      <c r="I31" s="25"/>
      <c r="J31" s="9">
        <v>13299327971</v>
      </c>
      <c r="K31" s="32">
        <v>13299327971</v>
      </c>
      <c r="L31" s="33" t="s">
        <v>141</v>
      </c>
      <c r="M31" s="32">
        <v>0</v>
      </c>
      <c r="N31" s="32">
        <v>13299327971</v>
      </c>
      <c r="O31" s="32"/>
      <c r="P31" s="14">
        <v>13299327971</v>
      </c>
      <c r="Q31" s="32">
        <v>0</v>
      </c>
      <c r="R31" s="32">
        <v>60000000</v>
      </c>
      <c r="S31" s="32"/>
      <c r="T31" s="14">
        <v>60000000</v>
      </c>
      <c r="U31" s="32">
        <v>0</v>
      </c>
      <c r="V31" s="32">
        <v>0</v>
      </c>
      <c r="W31" s="32"/>
      <c r="X31" s="14">
        <v>0</v>
      </c>
      <c r="Y31" s="32">
        <v>0</v>
      </c>
      <c r="Z31" s="32">
        <v>0</v>
      </c>
      <c r="AA31" s="32"/>
      <c r="AB31" s="9">
        <v>0</v>
      </c>
      <c r="AC31" s="96">
        <f t="shared" si="0"/>
        <v>0</v>
      </c>
    </row>
    <row r="32" spans="1:29" ht="78.75" x14ac:dyDescent="0.2">
      <c r="A32" s="75" t="s">
        <v>35</v>
      </c>
      <c r="B32" s="21">
        <v>2203</v>
      </c>
      <c r="C32" s="27" t="s">
        <v>36</v>
      </c>
      <c r="D32" s="46">
        <v>900423940</v>
      </c>
      <c r="E32" s="35">
        <v>53683660</v>
      </c>
      <c r="F32" s="14">
        <v>954107600</v>
      </c>
      <c r="G32" s="25">
        <v>1144017054</v>
      </c>
      <c r="H32" s="25">
        <v>53683660</v>
      </c>
      <c r="I32" s="25"/>
      <c r="J32" s="9">
        <v>1197700714</v>
      </c>
      <c r="K32" s="32">
        <v>1183354458</v>
      </c>
      <c r="L32" s="32" t="s">
        <v>142</v>
      </c>
      <c r="M32" s="32">
        <v>1144017054</v>
      </c>
      <c r="N32" s="32">
        <v>39337404</v>
      </c>
      <c r="O32" s="32"/>
      <c r="P32" s="14">
        <v>1183354458</v>
      </c>
      <c r="Q32" s="32">
        <v>622702340</v>
      </c>
      <c r="R32" s="32">
        <v>0</v>
      </c>
      <c r="S32" s="32"/>
      <c r="T32" s="14">
        <v>622702340</v>
      </c>
      <c r="U32" s="32">
        <v>434211584</v>
      </c>
      <c r="V32" s="32">
        <v>0</v>
      </c>
      <c r="W32" s="32"/>
      <c r="X32" s="14">
        <v>434211584</v>
      </c>
      <c r="Y32" s="32">
        <v>220445000</v>
      </c>
      <c r="Z32" s="32">
        <v>0</v>
      </c>
      <c r="AA32" s="32"/>
      <c r="AB32" s="9">
        <v>220445000</v>
      </c>
      <c r="AC32" s="96">
        <f t="shared" si="0"/>
        <v>0.36253763475672435</v>
      </c>
    </row>
    <row r="33" spans="1:29" ht="90" x14ac:dyDescent="0.2">
      <c r="A33" s="75" t="s">
        <v>35</v>
      </c>
      <c r="B33" s="21">
        <v>2204</v>
      </c>
      <c r="C33" s="22" t="s">
        <v>37</v>
      </c>
      <c r="D33" s="46">
        <v>30000000</v>
      </c>
      <c r="E33" s="47">
        <v>116431816</v>
      </c>
      <c r="F33" s="14">
        <v>146431816</v>
      </c>
      <c r="G33" s="25">
        <v>435610455</v>
      </c>
      <c r="H33" s="25">
        <v>194414073</v>
      </c>
      <c r="I33" s="25"/>
      <c r="J33" s="9">
        <v>630024528</v>
      </c>
      <c r="K33" s="32">
        <v>542774528</v>
      </c>
      <c r="L33" s="32" t="s">
        <v>143</v>
      </c>
      <c r="M33" s="32">
        <v>349804000</v>
      </c>
      <c r="N33" s="32">
        <v>192970528</v>
      </c>
      <c r="O33" s="32"/>
      <c r="P33" s="14">
        <v>542774528</v>
      </c>
      <c r="Q33" s="32">
        <v>8930000</v>
      </c>
      <c r="R33" s="32">
        <v>121800000</v>
      </c>
      <c r="S33" s="32"/>
      <c r="T33" s="14">
        <v>130730000</v>
      </c>
      <c r="U33" s="32">
        <v>0</v>
      </c>
      <c r="V33" s="32">
        <v>72500000</v>
      </c>
      <c r="W33" s="32"/>
      <c r="X33" s="14">
        <v>72500000</v>
      </c>
      <c r="Y33" s="32">
        <v>0</v>
      </c>
      <c r="Z33" s="32">
        <v>36100000</v>
      </c>
      <c r="AA33" s="32"/>
      <c r="AB33" s="9">
        <v>36100000</v>
      </c>
      <c r="AC33" s="96">
        <f t="shared" si="0"/>
        <v>0.11507488483051567</v>
      </c>
    </row>
    <row r="34" spans="1:29" ht="56.25" x14ac:dyDescent="0.2">
      <c r="A34" s="75" t="s">
        <v>35</v>
      </c>
      <c r="B34" s="21">
        <v>2206</v>
      </c>
      <c r="C34" s="22" t="s">
        <v>38</v>
      </c>
      <c r="D34" s="35">
        <v>15000000</v>
      </c>
      <c r="E34" s="35">
        <v>24400000</v>
      </c>
      <c r="F34" s="14">
        <v>39400000</v>
      </c>
      <c r="G34" s="25">
        <v>138400000</v>
      </c>
      <c r="H34" s="25">
        <v>24400000</v>
      </c>
      <c r="I34" s="25"/>
      <c r="J34" s="9">
        <v>162800000</v>
      </c>
      <c r="K34" s="32">
        <v>149400000</v>
      </c>
      <c r="L34" s="32" t="s">
        <v>144</v>
      </c>
      <c r="M34" s="32">
        <v>125000000</v>
      </c>
      <c r="N34" s="32">
        <v>24400000</v>
      </c>
      <c r="O34" s="32"/>
      <c r="P34" s="14">
        <v>149400000</v>
      </c>
      <c r="Q34" s="32">
        <v>82015848</v>
      </c>
      <c r="R34" s="32">
        <v>11951000</v>
      </c>
      <c r="S34" s="32"/>
      <c r="T34" s="14">
        <v>93966848</v>
      </c>
      <c r="U34" s="32">
        <v>39700000</v>
      </c>
      <c r="V34" s="32">
        <v>2900000</v>
      </c>
      <c r="W34" s="32"/>
      <c r="X34" s="14">
        <v>42600000</v>
      </c>
      <c r="Y34" s="32">
        <v>17200000</v>
      </c>
      <c r="Z34" s="32">
        <v>0</v>
      </c>
      <c r="AA34" s="32"/>
      <c r="AB34" s="9">
        <v>17200000</v>
      </c>
      <c r="AC34" s="96">
        <f t="shared" ref="AC34:AC65" si="1">+X34/J34</f>
        <v>0.2616707616707617</v>
      </c>
    </row>
    <row r="35" spans="1:29" ht="56.25" x14ac:dyDescent="0.2">
      <c r="A35" s="75" t="s">
        <v>35</v>
      </c>
      <c r="B35" s="21">
        <v>2207</v>
      </c>
      <c r="C35" s="27" t="s">
        <v>39</v>
      </c>
      <c r="D35" s="46"/>
      <c r="E35" s="35">
        <v>55045455</v>
      </c>
      <c r="F35" s="14">
        <v>55045455</v>
      </c>
      <c r="G35" s="25">
        <v>80000000</v>
      </c>
      <c r="H35" s="25">
        <v>55045455</v>
      </c>
      <c r="I35" s="25"/>
      <c r="J35" s="9">
        <v>135045455</v>
      </c>
      <c r="K35" s="32">
        <v>128413812</v>
      </c>
      <c r="L35" s="32" t="s">
        <v>145</v>
      </c>
      <c r="M35" s="32">
        <v>75929630</v>
      </c>
      <c r="N35" s="32">
        <v>52484182</v>
      </c>
      <c r="O35" s="32"/>
      <c r="P35" s="14">
        <v>128413812</v>
      </c>
      <c r="Q35" s="32">
        <v>35371750</v>
      </c>
      <c r="R35" s="32">
        <v>18921420</v>
      </c>
      <c r="S35" s="32"/>
      <c r="T35" s="14">
        <v>54293170</v>
      </c>
      <c r="U35" s="32">
        <v>22800000</v>
      </c>
      <c r="V35" s="32">
        <v>17400000</v>
      </c>
      <c r="W35" s="32"/>
      <c r="X35" s="14">
        <v>40200000</v>
      </c>
      <c r="Y35" s="32">
        <v>7600000</v>
      </c>
      <c r="Z35" s="32">
        <v>2900000</v>
      </c>
      <c r="AA35" s="32"/>
      <c r="AB35" s="9">
        <v>10500000</v>
      </c>
      <c r="AC35" s="96">
        <f t="shared" si="1"/>
        <v>0.29767754864463969</v>
      </c>
    </row>
    <row r="36" spans="1:29" ht="56.25" x14ac:dyDescent="0.2">
      <c r="A36" s="75" t="s">
        <v>35</v>
      </c>
      <c r="B36" s="21">
        <v>2208</v>
      </c>
      <c r="C36" s="22" t="s">
        <v>40</v>
      </c>
      <c r="D36" s="48"/>
      <c r="E36" s="46">
        <v>505228704</v>
      </c>
      <c r="F36" s="14">
        <v>505228704</v>
      </c>
      <c r="G36" s="25">
        <v>0</v>
      </c>
      <c r="H36" s="25">
        <v>1434149506</v>
      </c>
      <c r="I36" s="25"/>
      <c r="J36" s="9">
        <v>1434149506</v>
      </c>
      <c r="K36" s="32">
        <v>0</v>
      </c>
      <c r="L36" s="32">
        <v>0</v>
      </c>
      <c r="M36" s="32">
        <v>0</v>
      </c>
      <c r="N36" s="32">
        <v>0</v>
      </c>
      <c r="O36" s="32"/>
      <c r="P36" s="14">
        <v>0</v>
      </c>
      <c r="Q36" s="32">
        <v>0</v>
      </c>
      <c r="R36" s="32">
        <v>0</v>
      </c>
      <c r="S36" s="32"/>
      <c r="T36" s="14">
        <v>0</v>
      </c>
      <c r="U36" s="32">
        <v>0</v>
      </c>
      <c r="V36" s="32">
        <v>0</v>
      </c>
      <c r="W36" s="32"/>
      <c r="X36" s="14">
        <v>0</v>
      </c>
      <c r="Y36" s="32">
        <v>0</v>
      </c>
      <c r="Z36" s="32">
        <v>0</v>
      </c>
      <c r="AA36" s="32"/>
      <c r="AB36" s="9">
        <v>0</v>
      </c>
      <c r="AC36" s="96">
        <f t="shared" si="1"/>
        <v>0</v>
      </c>
    </row>
    <row r="37" spans="1:29" ht="67.5" x14ac:dyDescent="0.2">
      <c r="A37" s="75" t="s">
        <v>35</v>
      </c>
      <c r="B37" s="21">
        <v>2209</v>
      </c>
      <c r="C37" s="27" t="s">
        <v>41</v>
      </c>
      <c r="D37" s="35">
        <v>15000000</v>
      </c>
      <c r="E37" s="46">
        <v>25798420</v>
      </c>
      <c r="F37" s="14">
        <v>40798420</v>
      </c>
      <c r="G37" s="25">
        <v>0</v>
      </c>
      <c r="H37" s="25">
        <v>25798420</v>
      </c>
      <c r="I37" s="25"/>
      <c r="J37" s="9">
        <v>25798420</v>
      </c>
      <c r="K37" s="32">
        <v>0</v>
      </c>
      <c r="L37" s="32">
        <v>0</v>
      </c>
      <c r="M37" s="32">
        <v>0</v>
      </c>
      <c r="N37" s="32">
        <v>0</v>
      </c>
      <c r="O37" s="32"/>
      <c r="P37" s="14">
        <v>0</v>
      </c>
      <c r="Q37" s="32">
        <v>0</v>
      </c>
      <c r="R37" s="32">
        <v>0</v>
      </c>
      <c r="S37" s="32"/>
      <c r="T37" s="14">
        <v>0</v>
      </c>
      <c r="U37" s="32">
        <v>0</v>
      </c>
      <c r="V37" s="32">
        <v>0</v>
      </c>
      <c r="W37" s="32"/>
      <c r="X37" s="14">
        <v>0</v>
      </c>
      <c r="Y37" s="32">
        <v>0</v>
      </c>
      <c r="Z37" s="32">
        <v>0</v>
      </c>
      <c r="AA37" s="32"/>
      <c r="AB37" s="9">
        <v>0</v>
      </c>
      <c r="AC37" s="96">
        <f t="shared" si="1"/>
        <v>0</v>
      </c>
    </row>
    <row r="38" spans="1:29" ht="67.5" x14ac:dyDescent="0.2">
      <c r="A38" s="75" t="s">
        <v>35</v>
      </c>
      <c r="B38" s="21">
        <v>2210</v>
      </c>
      <c r="C38" s="27" t="s">
        <v>42</v>
      </c>
      <c r="D38" s="35">
        <v>20000000</v>
      </c>
      <c r="E38" s="35">
        <v>24593664</v>
      </c>
      <c r="F38" s="14">
        <v>44593664</v>
      </c>
      <c r="G38" s="25">
        <v>196197000</v>
      </c>
      <c r="H38" s="25">
        <v>24593664</v>
      </c>
      <c r="I38" s="25"/>
      <c r="J38" s="9">
        <v>220790664</v>
      </c>
      <c r="K38" s="32">
        <v>174620400</v>
      </c>
      <c r="L38" s="32" t="s">
        <v>146</v>
      </c>
      <c r="M38" s="32">
        <v>150000000</v>
      </c>
      <c r="N38" s="32">
        <v>24593664</v>
      </c>
      <c r="O38" s="32"/>
      <c r="P38" s="14">
        <v>174593664</v>
      </c>
      <c r="Q38" s="32">
        <v>76422654</v>
      </c>
      <c r="R38" s="32">
        <v>22459436</v>
      </c>
      <c r="S38" s="32"/>
      <c r="T38" s="14">
        <v>98882090</v>
      </c>
      <c r="U38" s="32">
        <v>61055500</v>
      </c>
      <c r="V38" s="32">
        <v>19140000</v>
      </c>
      <c r="W38" s="32"/>
      <c r="X38" s="14">
        <v>80195500</v>
      </c>
      <c r="Y38" s="32">
        <v>22352000</v>
      </c>
      <c r="Z38" s="32">
        <v>6380000</v>
      </c>
      <c r="AA38" s="32"/>
      <c r="AB38" s="9">
        <v>28732000</v>
      </c>
      <c r="AC38" s="96">
        <f t="shared" si="1"/>
        <v>0.36321961511923351</v>
      </c>
    </row>
    <row r="39" spans="1:29" ht="67.5" x14ac:dyDescent="0.2">
      <c r="A39" s="75" t="s">
        <v>35</v>
      </c>
      <c r="B39" s="21">
        <v>2211</v>
      </c>
      <c r="C39" s="27" t="s">
        <v>43</v>
      </c>
      <c r="D39" s="49">
        <v>35000000</v>
      </c>
      <c r="E39" s="47">
        <v>55000000</v>
      </c>
      <c r="F39" s="14">
        <v>90000000</v>
      </c>
      <c r="G39" s="25">
        <v>140500000</v>
      </c>
      <c r="H39" s="25">
        <v>55000000</v>
      </c>
      <c r="I39" s="25"/>
      <c r="J39" s="9">
        <v>195500000</v>
      </c>
      <c r="K39" s="32">
        <v>185000000</v>
      </c>
      <c r="L39" s="32" t="s">
        <v>147</v>
      </c>
      <c r="M39" s="32">
        <v>130000000</v>
      </c>
      <c r="N39" s="32">
        <v>55000000</v>
      </c>
      <c r="O39" s="32"/>
      <c r="P39" s="14">
        <v>185000000</v>
      </c>
      <c r="Q39" s="32">
        <v>85989400</v>
      </c>
      <c r="R39" s="32">
        <v>35000000</v>
      </c>
      <c r="S39" s="32"/>
      <c r="T39" s="14">
        <v>120989400</v>
      </c>
      <c r="U39" s="32">
        <v>40000000</v>
      </c>
      <c r="V39" s="32">
        <v>35000000</v>
      </c>
      <c r="W39" s="32"/>
      <c r="X39" s="14">
        <v>75000000</v>
      </c>
      <c r="Y39" s="32">
        <v>23800000</v>
      </c>
      <c r="Z39" s="32">
        <v>11815000</v>
      </c>
      <c r="AA39" s="32"/>
      <c r="AB39" s="9">
        <v>35615000</v>
      </c>
      <c r="AC39" s="96">
        <f t="shared" si="1"/>
        <v>0.38363171355498721</v>
      </c>
    </row>
    <row r="40" spans="1:29" ht="67.5" x14ac:dyDescent="0.2">
      <c r="A40" s="75" t="s">
        <v>35</v>
      </c>
      <c r="B40" s="21">
        <v>2212</v>
      </c>
      <c r="C40" s="22" t="s">
        <v>44</v>
      </c>
      <c r="D40" s="35">
        <v>440211970</v>
      </c>
      <c r="E40" s="35">
        <v>84477474</v>
      </c>
      <c r="F40" s="14">
        <v>524689444</v>
      </c>
      <c r="G40" s="25">
        <v>594357714</v>
      </c>
      <c r="H40" s="25">
        <v>86714411</v>
      </c>
      <c r="I40" s="25"/>
      <c r="J40" s="9">
        <v>681072125</v>
      </c>
      <c r="K40" s="32">
        <v>681072125</v>
      </c>
      <c r="L40" s="32" t="s">
        <v>148</v>
      </c>
      <c r="M40" s="32">
        <v>594357714</v>
      </c>
      <c r="N40" s="32">
        <v>86714411</v>
      </c>
      <c r="O40" s="32"/>
      <c r="P40" s="14">
        <v>681072125</v>
      </c>
      <c r="Q40" s="32">
        <v>562166592</v>
      </c>
      <c r="R40" s="32">
        <v>86714411</v>
      </c>
      <c r="S40" s="32"/>
      <c r="T40" s="14">
        <v>648881003</v>
      </c>
      <c r="U40" s="32">
        <v>145500000</v>
      </c>
      <c r="V40" s="32">
        <v>0</v>
      </c>
      <c r="W40" s="32"/>
      <c r="X40" s="14">
        <v>145500000</v>
      </c>
      <c r="Y40" s="32">
        <v>64500000</v>
      </c>
      <c r="Z40" s="32">
        <v>0</v>
      </c>
      <c r="AA40" s="32"/>
      <c r="AB40" s="9">
        <v>64500000</v>
      </c>
      <c r="AC40" s="96">
        <f t="shared" si="1"/>
        <v>0.21363376162253006</v>
      </c>
    </row>
    <row r="41" spans="1:29" ht="56.25" x14ac:dyDescent="0.2">
      <c r="A41" s="75" t="s">
        <v>35</v>
      </c>
      <c r="B41" s="21">
        <v>2213</v>
      </c>
      <c r="C41" s="22" t="s">
        <v>45</v>
      </c>
      <c r="D41" s="46">
        <v>25000000</v>
      </c>
      <c r="E41" s="35">
        <v>65004230</v>
      </c>
      <c r="F41" s="14">
        <v>90004230</v>
      </c>
      <c r="G41" s="25">
        <v>122600000</v>
      </c>
      <c r="H41" s="25">
        <v>65004230</v>
      </c>
      <c r="I41" s="25"/>
      <c r="J41" s="9">
        <v>187604230</v>
      </c>
      <c r="K41" s="32">
        <v>187604230</v>
      </c>
      <c r="L41" s="32" t="s">
        <v>149</v>
      </c>
      <c r="M41" s="32">
        <v>122600000</v>
      </c>
      <c r="N41" s="32">
        <v>65004230</v>
      </c>
      <c r="O41" s="32"/>
      <c r="P41" s="14">
        <v>187604230</v>
      </c>
      <c r="Q41" s="32">
        <v>97673472</v>
      </c>
      <c r="R41" s="32">
        <v>51600000</v>
      </c>
      <c r="S41" s="32"/>
      <c r="T41" s="14">
        <v>149273472</v>
      </c>
      <c r="U41" s="32">
        <v>17492000</v>
      </c>
      <c r="V41" s="32">
        <v>51600000</v>
      </c>
      <c r="W41" s="32"/>
      <c r="X41" s="14">
        <v>69092000</v>
      </c>
      <c r="Y41" s="32">
        <v>1473000</v>
      </c>
      <c r="Z41" s="32">
        <v>29990480</v>
      </c>
      <c r="AA41" s="32"/>
      <c r="AB41" s="9">
        <v>31463480</v>
      </c>
      <c r="AC41" s="96">
        <f t="shared" si="1"/>
        <v>0.3682859389684337</v>
      </c>
    </row>
    <row r="42" spans="1:29" ht="78.75" x14ac:dyDescent="0.2">
      <c r="A42" s="75" t="s">
        <v>35</v>
      </c>
      <c r="B42" s="21">
        <v>2214</v>
      </c>
      <c r="C42" s="27" t="s">
        <v>46</v>
      </c>
      <c r="D42" s="46">
        <v>75000000</v>
      </c>
      <c r="E42" s="35">
        <v>100452730</v>
      </c>
      <c r="F42" s="14">
        <v>175452730</v>
      </c>
      <c r="G42" s="25">
        <v>351346000</v>
      </c>
      <c r="H42" s="25">
        <v>100452730</v>
      </c>
      <c r="I42" s="25"/>
      <c r="J42" s="9">
        <v>451798730</v>
      </c>
      <c r="K42" s="32">
        <v>512641836</v>
      </c>
      <c r="L42" s="32" t="s">
        <v>150</v>
      </c>
      <c r="M42" s="32">
        <v>351346000</v>
      </c>
      <c r="N42" s="32">
        <v>100452730</v>
      </c>
      <c r="O42" s="32"/>
      <c r="P42" s="14">
        <v>451798730</v>
      </c>
      <c r="Q42" s="32">
        <v>60165000</v>
      </c>
      <c r="R42" s="32">
        <v>45100000</v>
      </c>
      <c r="S42" s="32"/>
      <c r="T42" s="14">
        <v>105265000</v>
      </c>
      <c r="U42" s="32">
        <v>60165000</v>
      </c>
      <c r="V42" s="32">
        <v>45100000</v>
      </c>
      <c r="W42" s="32"/>
      <c r="X42" s="14">
        <v>105265000</v>
      </c>
      <c r="Y42" s="32">
        <v>28365000</v>
      </c>
      <c r="Z42" s="32">
        <v>31700000</v>
      </c>
      <c r="AA42" s="32"/>
      <c r="AB42" s="9">
        <v>60065000</v>
      </c>
      <c r="AC42" s="96">
        <f t="shared" si="1"/>
        <v>0.23299091610992356</v>
      </c>
    </row>
    <row r="43" spans="1:29" ht="67.5" x14ac:dyDescent="0.2">
      <c r="A43" s="75" t="s">
        <v>35</v>
      </c>
      <c r="B43" s="21">
        <v>2215</v>
      </c>
      <c r="C43" s="22" t="s">
        <v>47</v>
      </c>
      <c r="D43" s="35">
        <v>1849975460</v>
      </c>
      <c r="E43" s="36"/>
      <c r="F43" s="14">
        <v>1849975460</v>
      </c>
      <c r="G43" s="25">
        <v>1443223418</v>
      </c>
      <c r="H43" s="25">
        <v>0</v>
      </c>
      <c r="I43" s="25"/>
      <c r="J43" s="9">
        <v>1443223418</v>
      </c>
      <c r="K43" s="32">
        <v>1443223418</v>
      </c>
      <c r="L43" s="32" t="s">
        <v>151</v>
      </c>
      <c r="M43" s="32">
        <v>1443223418</v>
      </c>
      <c r="N43" s="32">
        <v>0</v>
      </c>
      <c r="O43" s="32"/>
      <c r="P43" s="14">
        <v>1443223418</v>
      </c>
      <c r="Q43" s="32">
        <v>223830007</v>
      </c>
      <c r="R43" s="32">
        <v>0</v>
      </c>
      <c r="S43" s="32"/>
      <c r="T43" s="14">
        <v>223830007</v>
      </c>
      <c r="U43" s="32">
        <v>82330000</v>
      </c>
      <c r="V43" s="32">
        <v>0</v>
      </c>
      <c r="W43" s="32"/>
      <c r="X43" s="14">
        <v>82330000</v>
      </c>
      <c r="Y43" s="32">
        <v>34880000</v>
      </c>
      <c r="Z43" s="32">
        <v>0</v>
      </c>
      <c r="AA43" s="32"/>
      <c r="AB43" s="9">
        <v>34880000</v>
      </c>
      <c r="AC43" s="96">
        <f t="shared" si="1"/>
        <v>5.7045914702584181E-2</v>
      </c>
    </row>
    <row r="44" spans="1:29" ht="56.25" x14ac:dyDescent="0.2">
      <c r="A44" s="75" t="s">
        <v>35</v>
      </c>
      <c r="B44" s="21">
        <v>2216</v>
      </c>
      <c r="C44" s="27" t="s">
        <v>48</v>
      </c>
      <c r="D44" s="35">
        <v>162993457</v>
      </c>
      <c r="E44" s="46">
        <v>50438712</v>
      </c>
      <c r="F44" s="14">
        <v>213432169</v>
      </c>
      <c r="G44" s="25">
        <v>0</v>
      </c>
      <c r="H44" s="25">
        <v>0</v>
      </c>
      <c r="I44" s="25"/>
      <c r="J44" s="9">
        <v>0</v>
      </c>
      <c r="K44" s="32">
        <v>0</v>
      </c>
      <c r="L44" s="32">
        <v>0</v>
      </c>
      <c r="M44" s="32">
        <v>0</v>
      </c>
      <c r="N44" s="32">
        <v>0</v>
      </c>
      <c r="O44" s="32"/>
      <c r="P44" s="14">
        <v>0</v>
      </c>
      <c r="Q44" s="32">
        <v>0</v>
      </c>
      <c r="R44" s="32">
        <v>0</v>
      </c>
      <c r="S44" s="32"/>
      <c r="T44" s="14">
        <v>0</v>
      </c>
      <c r="U44" s="32">
        <v>0</v>
      </c>
      <c r="V44" s="32">
        <v>0</v>
      </c>
      <c r="W44" s="32"/>
      <c r="X44" s="14">
        <v>0</v>
      </c>
      <c r="Y44" s="32">
        <v>0</v>
      </c>
      <c r="Z44" s="32">
        <v>0</v>
      </c>
      <c r="AA44" s="32"/>
      <c r="AB44" s="9">
        <v>0</v>
      </c>
      <c r="AC44" s="96" t="e">
        <f t="shared" si="1"/>
        <v>#DIV/0!</v>
      </c>
    </row>
    <row r="45" spans="1:29" ht="90" x14ac:dyDescent="0.2">
      <c r="A45" s="75" t="s">
        <v>35</v>
      </c>
      <c r="B45" s="21">
        <v>2227</v>
      </c>
      <c r="C45" s="27" t="s">
        <v>49</v>
      </c>
      <c r="D45" s="35">
        <v>115000000</v>
      </c>
      <c r="E45" s="48"/>
      <c r="F45" s="14">
        <v>115000000</v>
      </c>
      <c r="G45" s="25">
        <v>991203000</v>
      </c>
      <c r="H45" s="25">
        <v>0</v>
      </c>
      <c r="I45" s="25"/>
      <c r="J45" s="9">
        <v>991203000</v>
      </c>
      <c r="K45" s="32">
        <v>990847000</v>
      </c>
      <c r="L45" s="32" t="s">
        <v>152</v>
      </c>
      <c r="M45" s="32">
        <v>990847000</v>
      </c>
      <c r="N45" s="32">
        <v>0</v>
      </c>
      <c r="O45" s="32"/>
      <c r="P45" s="14">
        <v>990847000</v>
      </c>
      <c r="Q45" s="32">
        <v>866103832</v>
      </c>
      <c r="R45" s="32">
        <v>0</v>
      </c>
      <c r="S45" s="32"/>
      <c r="T45" s="14">
        <v>866103832</v>
      </c>
      <c r="U45" s="32">
        <v>773397832</v>
      </c>
      <c r="V45" s="32">
        <v>0</v>
      </c>
      <c r="W45" s="32"/>
      <c r="X45" s="14">
        <v>773397832</v>
      </c>
      <c r="Y45" s="32">
        <v>202700000</v>
      </c>
      <c r="Z45" s="32">
        <v>0</v>
      </c>
      <c r="AA45" s="32"/>
      <c r="AB45" s="9">
        <v>202700000</v>
      </c>
      <c r="AC45" s="96">
        <f t="shared" si="1"/>
        <v>0.78026179501070925</v>
      </c>
    </row>
    <row r="46" spans="1:29" ht="56.25" x14ac:dyDescent="0.2">
      <c r="A46" s="75" t="s">
        <v>35</v>
      </c>
      <c r="B46" s="21">
        <v>2235</v>
      </c>
      <c r="C46" s="27" t="s">
        <v>50</v>
      </c>
      <c r="D46" s="35">
        <v>95000000</v>
      </c>
      <c r="E46" s="35">
        <v>100703976</v>
      </c>
      <c r="F46" s="14">
        <v>195703976</v>
      </c>
      <c r="G46" s="25">
        <v>102600000</v>
      </c>
      <c r="H46" s="25">
        <v>308000000</v>
      </c>
      <c r="I46" s="25"/>
      <c r="J46" s="9">
        <v>410600000</v>
      </c>
      <c r="K46" s="32">
        <v>278563000</v>
      </c>
      <c r="L46" s="32" t="s">
        <v>153</v>
      </c>
      <c r="M46" s="32">
        <v>102600000</v>
      </c>
      <c r="N46" s="32">
        <v>100703976</v>
      </c>
      <c r="O46" s="32"/>
      <c r="P46" s="14">
        <v>203303976</v>
      </c>
      <c r="Q46" s="32">
        <v>102273000</v>
      </c>
      <c r="R46" s="32">
        <v>242943000</v>
      </c>
      <c r="S46" s="32"/>
      <c r="T46" s="14">
        <v>345216000</v>
      </c>
      <c r="U46" s="32">
        <v>102273000</v>
      </c>
      <c r="V46" s="32">
        <v>57789000</v>
      </c>
      <c r="W46" s="32"/>
      <c r="X46" s="14">
        <v>160062000</v>
      </c>
      <c r="Y46" s="32">
        <v>79209000</v>
      </c>
      <c r="Z46" s="32">
        <v>4419000</v>
      </c>
      <c r="AA46" s="32"/>
      <c r="AB46" s="9">
        <v>83628000</v>
      </c>
      <c r="AC46" s="96">
        <f t="shared" si="1"/>
        <v>0.38982464685825619</v>
      </c>
    </row>
    <row r="47" spans="1:29" ht="78.75" x14ac:dyDescent="0.2">
      <c r="A47" s="75" t="s">
        <v>35</v>
      </c>
      <c r="B47" s="78">
        <v>2250</v>
      </c>
      <c r="C47" s="50" t="s">
        <v>51</v>
      </c>
      <c r="D47" s="35"/>
      <c r="E47" s="35"/>
      <c r="F47" s="14"/>
      <c r="G47" s="25">
        <v>2945679724.4400001</v>
      </c>
      <c r="H47" s="25">
        <v>0</v>
      </c>
      <c r="I47" s="25"/>
      <c r="J47" s="9">
        <v>2945679724.4400001</v>
      </c>
      <c r="K47" s="32">
        <v>2319921528</v>
      </c>
      <c r="L47" s="32" t="s">
        <v>154</v>
      </c>
      <c r="M47" s="32">
        <v>2253645882</v>
      </c>
      <c r="N47" s="32">
        <v>0</v>
      </c>
      <c r="O47" s="32"/>
      <c r="P47" s="14">
        <v>2253645882</v>
      </c>
      <c r="Q47" s="32">
        <v>1099921528</v>
      </c>
      <c r="R47" s="32">
        <v>0</v>
      </c>
      <c r="S47" s="32"/>
      <c r="T47" s="14">
        <v>1099921528</v>
      </c>
      <c r="U47" s="32">
        <v>0</v>
      </c>
      <c r="V47" s="32">
        <v>0</v>
      </c>
      <c r="W47" s="32"/>
      <c r="X47" s="14">
        <v>0</v>
      </c>
      <c r="Y47" s="32">
        <v>0</v>
      </c>
      <c r="Z47" s="32">
        <v>0</v>
      </c>
      <c r="AA47" s="32"/>
      <c r="AB47" s="9">
        <v>0</v>
      </c>
      <c r="AC47" s="96">
        <f t="shared" si="1"/>
        <v>0</v>
      </c>
    </row>
    <row r="48" spans="1:29" ht="56.25" x14ac:dyDescent="0.2">
      <c r="A48" s="75" t="s">
        <v>52</v>
      </c>
      <c r="B48" s="51">
        <v>2229</v>
      </c>
      <c r="C48" s="52" t="s">
        <v>53</v>
      </c>
      <c r="D48" s="53">
        <v>1055557904</v>
      </c>
      <c r="E48" s="53"/>
      <c r="F48" s="14">
        <v>1055557904</v>
      </c>
      <c r="G48" s="25">
        <v>1455557904</v>
      </c>
      <c r="H48" s="25">
        <v>0</v>
      </c>
      <c r="I48" s="25"/>
      <c r="J48" s="9">
        <v>1455557904</v>
      </c>
      <c r="K48" s="32">
        <v>1655557604</v>
      </c>
      <c r="L48" s="32" t="s">
        <v>155</v>
      </c>
      <c r="M48" s="32">
        <v>1455557604</v>
      </c>
      <c r="N48" s="32">
        <v>0</v>
      </c>
      <c r="O48" s="32"/>
      <c r="P48" s="14">
        <v>1455557604</v>
      </c>
      <c r="Q48" s="32">
        <v>704282167</v>
      </c>
      <c r="R48" s="32">
        <v>0</v>
      </c>
      <c r="S48" s="32"/>
      <c r="T48" s="14">
        <v>704282167</v>
      </c>
      <c r="U48" s="32">
        <v>561237667</v>
      </c>
      <c r="V48" s="32">
        <v>0</v>
      </c>
      <c r="W48" s="32"/>
      <c r="X48" s="14">
        <v>561237667</v>
      </c>
      <c r="Y48" s="32">
        <v>373462266</v>
      </c>
      <c r="Z48" s="32">
        <v>0</v>
      </c>
      <c r="AA48" s="32"/>
      <c r="AB48" s="9">
        <v>373462266</v>
      </c>
      <c r="AC48" s="96">
        <f t="shared" si="1"/>
        <v>0.38558250788764226</v>
      </c>
    </row>
    <row r="49" spans="1:29" ht="67.5" x14ac:dyDescent="0.2">
      <c r="A49" s="75" t="s">
        <v>52</v>
      </c>
      <c r="B49" s="51">
        <v>2230</v>
      </c>
      <c r="C49" s="27" t="s">
        <v>54</v>
      </c>
      <c r="D49" s="53">
        <v>70000000</v>
      </c>
      <c r="E49" s="54">
        <v>151206007</v>
      </c>
      <c r="F49" s="14">
        <v>221206007</v>
      </c>
      <c r="G49" s="25">
        <v>70000000</v>
      </c>
      <c r="H49" s="25">
        <v>151206007</v>
      </c>
      <c r="I49" s="25"/>
      <c r="J49" s="9">
        <v>221206007</v>
      </c>
      <c r="K49" s="32">
        <v>220900000</v>
      </c>
      <c r="L49" s="32" t="s">
        <v>156</v>
      </c>
      <c r="M49" s="32">
        <v>70000000</v>
      </c>
      <c r="N49" s="32">
        <v>150900000</v>
      </c>
      <c r="O49" s="32"/>
      <c r="P49" s="14">
        <v>220900000</v>
      </c>
      <c r="Q49" s="32">
        <v>0</v>
      </c>
      <c r="R49" s="32">
        <v>105800000</v>
      </c>
      <c r="S49" s="32"/>
      <c r="T49" s="14">
        <v>105800000</v>
      </c>
      <c r="U49" s="32">
        <v>0</v>
      </c>
      <c r="V49" s="32">
        <v>102126667</v>
      </c>
      <c r="W49" s="32"/>
      <c r="X49" s="14">
        <v>102126667</v>
      </c>
      <c r="Y49" s="32">
        <v>0</v>
      </c>
      <c r="Z49" s="32">
        <v>39127112</v>
      </c>
      <c r="AA49" s="32"/>
      <c r="AB49" s="9">
        <v>39127112</v>
      </c>
      <c r="AC49" s="96">
        <f t="shared" si="1"/>
        <v>0.46168125533769977</v>
      </c>
    </row>
    <row r="50" spans="1:29" ht="78.75" x14ac:dyDescent="0.2">
      <c r="A50" s="75" t="s">
        <v>55</v>
      </c>
      <c r="B50" s="21">
        <v>2221</v>
      </c>
      <c r="C50" s="27" t="s">
        <v>56</v>
      </c>
      <c r="D50" s="55">
        <v>2034342040</v>
      </c>
      <c r="E50" s="36"/>
      <c r="F50" s="14">
        <v>2034342040</v>
      </c>
      <c r="G50" s="25">
        <v>3480342040</v>
      </c>
      <c r="H50" s="25">
        <v>0</v>
      </c>
      <c r="I50" s="25"/>
      <c r="J50" s="9">
        <v>3480342040</v>
      </c>
      <c r="K50" s="32">
        <v>3589866040</v>
      </c>
      <c r="L50" s="33" t="s">
        <v>157</v>
      </c>
      <c r="M50" s="32">
        <v>3480342040</v>
      </c>
      <c r="N50" s="32">
        <v>0</v>
      </c>
      <c r="O50" s="32"/>
      <c r="P50" s="14">
        <v>3480342040</v>
      </c>
      <c r="Q50" s="32">
        <v>2395078665</v>
      </c>
      <c r="R50" s="32">
        <v>0</v>
      </c>
      <c r="S50" s="32"/>
      <c r="T50" s="14">
        <v>2395078665</v>
      </c>
      <c r="U50" s="32">
        <v>323247000</v>
      </c>
      <c r="V50" s="32">
        <v>0</v>
      </c>
      <c r="W50" s="32"/>
      <c r="X50" s="14">
        <v>323247000</v>
      </c>
      <c r="Y50" s="32">
        <v>27500000</v>
      </c>
      <c r="Z50" s="32">
        <v>0</v>
      </c>
      <c r="AA50" s="32"/>
      <c r="AB50" s="9">
        <v>27500000</v>
      </c>
      <c r="AC50" s="96">
        <f t="shared" si="1"/>
        <v>9.28779402383106E-2</v>
      </c>
    </row>
    <row r="51" spans="1:29" ht="56.25" x14ac:dyDescent="0.2">
      <c r="A51" s="75" t="s">
        <v>55</v>
      </c>
      <c r="B51" s="21">
        <v>2222</v>
      </c>
      <c r="C51" s="27" t="s">
        <v>57</v>
      </c>
      <c r="D51" s="49">
        <v>365000100</v>
      </c>
      <c r="E51" s="36"/>
      <c r="F51" s="14">
        <v>365000100</v>
      </c>
      <c r="G51" s="25">
        <v>316000100</v>
      </c>
      <c r="H51" s="25">
        <v>0</v>
      </c>
      <c r="I51" s="25"/>
      <c r="J51" s="9">
        <v>316000100</v>
      </c>
      <c r="K51" s="32">
        <v>416000100</v>
      </c>
      <c r="L51" s="33" t="s">
        <v>158</v>
      </c>
      <c r="M51" s="32">
        <v>316000100</v>
      </c>
      <c r="N51" s="32">
        <v>0</v>
      </c>
      <c r="O51" s="32"/>
      <c r="P51" s="14">
        <v>316000100</v>
      </c>
      <c r="Q51" s="32">
        <v>163100000</v>
      </c>
      <c r="R51" s="32">
        <v>0</v>
      </c>
      <c r="S51" s="32"/>
      <c r="T51" s="14">
        <v>163100000</v>
      </c>
      <c r="U51" s="32">
        <v>144100000</v>
      </c>
      <c r="V51" s="32">
        <v>0</v>
      </c>
      <c r="W51" s="32"/>
      <c r="X51" s="14">
        <v>144100000</v>
      </c>
      <c r="Y51" s="32">
        <v>48600000</v>
      </c>
      <c r="Z51" s="32">
        <v>0</v>
      </c>
      <c r="AA51" s="32"/>
      <c r="AB51" s="9">
        <v>48600000</v>
      </c>
      <c r="AC51" s="96">
        <f t="shared" si="1"/>
        <v>0.45601251392009051</v>
      </c>
    </row>
    <row r="52" spans="1:29" ht="90" x14ac:dyDescent="0.2">
      <c r="A52" s="75" t="s">
        <v>55</v>
      </c>
      <c r="B52" s="21">
        <v>2223</v>
      </c>
      <c r="C52" s="27" t="s">
        <v>58</v>
      </c>
      <c r="D52" s="49">
        <v>5112010385</v>
      </c>
      <c r="E52" s="36"/>
      <c r="F52" s="14">
        <v>5112010385</v>
      </c>
      <c r="G52" s="25">
        <v>5807218817</v>
      </c>
      <c r="H52" s="25">
        <v>0</v>
      </c>
      <c r="I52" s="25"/>
      <c r="J52" s="9">
        <v>5807218817</v>
      </c>
      <c r="K52" s="32">
        <v>5948218817</v>
      </c>
      <c r="L52" s="33" t="s">
        <v>159</v>
      </c>
      <c r="M52" s="32">
        <v>5807218817</v>
      </c>
      <c r="N52" s="32">
        <v>0</v>
      </c>
      <c r="O52" s="32"/>
      <c r="P52" s="14">
        <v>5807218817</v>
      </c>
      <c r="Q52" s="32">
        <v>969852667</v>
      </c>
      <c r="R52" s="32">
        <v>0</v>
      </c>
      <c r="S52" s="32"/>
      <c r="T52" s="14">
        <v>969852667</v>
      </c>
      <c r="U52" s="32">
        <v>669551167</v>
      </c>
      <c r="V52" s="32">
        <v>0</v>
      </c>
      <c r="W52" s="32"/>
      <c r="X52" s="14">
        <v>669551167</v>
      </c>
      <c r="Y52" s="32">
        <v>371924593</v>
      </c>
      <c r="Z52" s="32">
        <v>0</v>
      </c>
      <c r="AA52" s="32"/>
      <c r="AB52" s="9">
        <v>371924593</v>
      </c>
      <c r="AC52" s="96">
        <f t="shared" si="1"/>
        <v>0.11529635581148792</v>
      </c>
    </row>
    <row r="53" spans="1:29" ht="67.5" x14ac:dyDescent="0.2">
      <c r="A53" s="75" t="s">
        <v>55</v>
      </c>
      <c r="B53" s="21">
        <v>2224</v>
      </c>
      <c r="C53" s="27" t="s">
        <v>59</v>
      </c>
      <c r="D53" s="49">
        <v>502000000</v>
      </c>
      <c r="E53" s="36"/>
      <c r="F53" s="14">
        <v>502000000</v>
      </c>
      <c r="G53" s="25">
        <v>617751173</v>
      </c>
      <c r="H53" s="25">
        <v>0</v>
      </c>
      <c r="I53" s="25"/>
      <c r="J53" s="9">
        <v>617751173</v>
      </c>
      <c r="K53" s="32">
        <v>747227173</v>
      </c>
      <c r="L53" s="33" t="s">
        <v>160</v>
      </c>
      <c r="M53" s="32">
        <v>617751173</v>
      </c>
      <c r="N53" s="32">
        <v>0</v>
      </c>
      <c r="O53" s="32"/>
      <c r="P53" s="14">
        <v>617751173</v>
      </c>
      <c r="Q53" s="32">
        <v>482660000</v>
      </c>
      <c r="R53" s="32">
        <v>0</v>
      </c>
      <c r="S53" s="32"/>
      <c r="T53" s="14">
        <v>482660000</v>
      </c>
      <c r="U53" s="32">
        <v>391812000</v>
      </c>
      <c r="V53" s="32">
        <v>0</v>
      </c>
      <c r="W53" s="32"/>
      <c r="X53" s="14">
        <v>391812000</v>
      </c>
      <c r="Y53" s="32">
        <v>189003000</v>
      </c>
      <c r="Z53" s="32">
        <v>0</v>
      </c>
      <c r="AA53" s="32"/>
      <c r="AB53" s="9">
        <v>189003000</v>
      </c>
      <c r="AC53" s="96">
        <f t="shared" si="1"/>
        <v>0.63425537194406911</v>
      </c>
    </row>
    <row r="54" spans="1:29" ht="56.25" x14ac:dyDescent="0.2">
      <c r="A54" s="75" t="s">
        <v>55</v>
      </c>
      <c r="B54" s="21">
        <v>2225</v>
      </c>
      <c r="C54" s="27" t="s">
        <v>60</v>
      </c>
      <c r="D54" s="49">
        <v>196626743</v>
      </c>
      <c r="E54" s="56"/>
      <c r="F54" s="14">
        <v>196626743</v>
      </c>
      <c r="G54" s="25">
        <v>358076913</v>
      </c>
      <c r="H54" s="25">
        <v>0</v>
      </c>
      <c r="I54" s="25"/>
      <c r="J54" s="9">
        <v>358076913</v>
      </c>
      <c r="K54" s="32">
        <v>196626743</v>
      </c>
      <c r="L54" s="33" t="s">
        <v>161</v>
      </c>
      <c r="M54" s="32">
        <v>0</v>
      </c>
      <c r="N54" s="32">
        <v>0</v>
      </c>
      <c r="O54" s="32"/>
      <c r="P54" s="14">
        <v>0</v>
      </c>
      <c r="Q54" s="32">
        <v>0</v>
      </c>
      <c r="R54" s="32">
        <v>0</v>
      </c>
      <c r="S54" s="32"/>
      <c r="T54" s="14">
        <v>0</v>
      </c>
      <c r="U54" s="32">
        <v>0</v>
      </c>
      <c r="V54" s="32">
        <v>0</v>
      </c>
      <c r="W54" s="32"/>
      <c r="X54" s="14">
        <v>0</v>
      </c>
      <c r="Y54" s="32">
        <v>0</v>
      </c>
      <c r="Z54" s="32">
        <v>0</v>
      </c>
      <c r="AA54" s="32"/>
      <c r="AB54" s="9">
        <v>0</v>
      </c>
      <c r="AC54" s="96">
        <f t="shared" si="1"/>
        <v>0</v>
      </c>
    </row>
    <row r="55" spans="1:29" ht="67.5" x14ac:dyDescent="0.2">
      <c r="A55" s="75" t="s">
        <v>61</v>
      </c>
      <c r="B55" s="21">
        <v>2205</v>
      </c>
      <c r="C55" s="27" t="s">
        <v>62</v>
      </c>
      <c r="D55" s="57">
        <v>640211970</v>
      </c>
      <c r="E55" s="57">
        <v>75603004</v>
      </c>
      <c r="F55" s="14">
        <v>715814974</v>
      </c>
      <c r="G55" s="25">
        <v>640095437</v>
      </c>
      <c r="H55" s="25">
        <v>116608339</v>
      </c>
      <c r="I55" s="25"/>
      <c r="J55" s="9">
        <v>756703776</v>
      </c>
      <c r="K55" s="32">
        <v>756703776</v>
      </c>
      <c r="L55" s="32" t="s">
        <v>162</v>
      </c>
      <c r="M55" s="32">
        <v>640095437</v>
      </c>
      <c r="N55" s="32">
        <v>116608339</v>
      </c>
      <c r="O55" s="32"/>
      <c r="P55" s="14">
        <v>756703776</v>
      </c>
      <c r="Q55" s="32">
        <v>636713992</v>
      </c>
      <c r="R55" s="32">
        <v>75603004</v>
      </c>
      <c r="S55" s="32"/>
      <c r="T55" s="14">
        <v>712316996</v>
      </c>
      <c r="U55" s="32">
        <v>430572195</v>
      </c>
      <c r="V55" s="32">
        <v>0</v>
      </c>
      <c r="W55" s="32"/>
      <c r="X55" s="14">
        <v>430572195</v>
      </c>
      <c r="Y55" s="32">
        <v>187504640</v>
      </c>
      <c r="Z55" s="32">
        <v>0</v>
      </c>
      <c r="AA55" s="32"/>
      <c r="AB55" s="9">
        <v>187504640</v>
      </c>
      <c r="AC55" s="96">
        <f t="shared" si="1"/>
        <v>0.56901023710498833</v>
      </c>
    </row>
    <row r="56" spans="1:29" ht="101.25" x14ac:dyDescent="0.2">
      <c r="A56" s="75" t="s">
        <v>61</v>
      </c>
      <c r="B56" s="21">
        <v>2248</v>
      </c>
      <c r="C56" s="27" t="s">
        <v>163</v>
      </c>
      <c r="D56" s="57"/>
      <c r="E56" s="57"/>
      <c r="F56" s="14">
        <v>0</v>
      </c>
      <c r="G56" s="25">
        <v>1215108582</v>
      </c>
      <c r="H56" s="25">
        <v>18507948</v>
      </c>
      <c r="I56" s="25"/>
      <c r="J56" s="9">
        <v>1233616530</v>
      </c>
      <c r="K56" s="32">
        <v>1453616530</v>
      </c>
      <c r="L56" s="32" t="s">
        <v>164</v>
      </c>
      <c r="M56" s="32">
        <v>0</v>
      </c>
      <c r="N56" s="32">
        <v>0</v>
      </c>
      <c r="O56" s="32"/>
      <c r="P56" s="14">
        <v>0</v>
      </c>
      <c r="Q56" s="32">
        <v>1204292052</v>
      </c>
      <c r="R56" s="32">
        <v>59513283</v>
      </c>
      <c r="S56" s="32"/>
      <c r="T56" s="14">
        <v>1263805335</v>
      </c>
      <c r="U56" s="32">
        <v>1194292052</v>
      </c>
      <c r="V56" s="32">
        <v>18507948</v>
      </c>
      <c r="W56" s="32"/>
      <c r="X56" s="14">
        <v>1212800000</v>
      </c>
      <c r="Y56" s="32">
        <v>485120000</v>
      </c>
      <c r="Z56" s="32">
        <v>0</v>
      </c>
      <c r="AA56" s="32"/>
      <c r="AB56" s="9">
        <v>485120000</v>
      </c>
      <c r="AC56" s="96">
        <f t="shared" si="1"/>
        <v>0.98312560711228469</v>
      </c>
    </row>
    <row r="57" spans="1:29" ht="78.75" x14ac:dyDescent="0.2">
      <c r="A57" s="75" t="s">
        <v>63</v>
      </c>
      <c r="B57" s="21">
        <v>2238</v>
      </c>
      <c r="C57" s="27" t="s">
        <v>64</v>
      </c>
      <c r="D57" s="46">
        <v>932082720.33333337</v>
      </c>
      <c r="E57" s="36"/>
      <c r="F57" s="14">
        <v>932082720.33333337</v>
      </c>
      <c r="G57" s="58">
        <v>290935909.99999994</v>
      </c>
      <c r="H57" s="58">
        <v>0</v>
      </c>
      <c r="I57" s="58"/>
      <c r="J57" s="9">
        <v>290935909.99999994</v>
      </c>
      <c r="K57" s="32">
        <v>290763368</v>
      </c>
      <c r="L57" s="32" t="s">
        <v>165</v>
      </c>
      <c r="M57" s="32">
        <v>290763368</v>
      </c>
      <c r="N57" s="32">
        <v>0</v>
      </c>
      <c r="O57" s="32"/>
      <c r="P57" s="14">
        <v>290763368</v>
      </c>
      <c r="Q57" s="32">
        <v>116977541</v>
      </c>
      <c r="R57" s="32">
        <v>0</v>
      </c>
      <c r="S57" s="32"/>
      <c r="T57" s="14">
        <v>116977541</v>
      </c>
      <c r="U57" s="59">
        <v>80650000</v>
      </c>
      <c r="V57" s="59">
        <v>0</v>
      </c>
      <c r="W57" s="59"/>
      <c r="X57" s="14">
        <v>80650000</v>
      </c>
      <c r="Y57" s="32">
        <v>63150000</v>
      </c>
      <c r="Z57" s="32">
        <v>0</v>
      </c>
      <c r="AA57" s="32"/>
      <c r="AB57" s="9">
        <v>63150000</v>
      </c>
      <c r="AC57" s="96">
        <f t="shared" si="1"/>
        <v>0.27720881894572597</v>
      </c>
    </row>
    <row r="58" spans="1:29" ht="101.25" x14ac:dyDescent="0.2">
      <c r="A58" s="75" t="s">
        <v>63</v>
      </c>
      <c r="B58" s="21">
        <v>2239</v>
      </c>
      <c r="C58" s="27" t="s">
        <v>65</v>
      </c>
      <c r="D58" s="46">
        <v>932082720.33333337</v>
      </c>
      <c r="E58" s="36"/>
      <c r="F58" s="14">
        <v>932082720.33333337</v>
      </c>
      <c r="G58" s="58">
        <v>355699999.99999928</v>
      </c>
      <c r="H58" s="58">
        <v>0</v>
      </c>
      <c r="I58" s="58"/>
      <c r="J58" s="9">
        <v>355699999.99999928</v>
      </c>
      <c r="K58" s="32">
        <v>635700000</v>
      </c>
      <c r="L58" s="32" t="s">
        <v>166</v>
      </c>
      <c r="M58" s="32">
        <v>355700000</v>
      </c>
      <c r="N58" s="32">
        <v>0</v>
      </c>
      <c r="O58" s="32"/>
      <c r="P58" s="14">
        <v>355700000</v>
      </c>
      <c r="Q58" s="32">
        <v>265662764</v>
      </c>
      <c r="R58" s="32">
        <v>0</v>
      </c>
      <c r="S58" s="32"/>
      <c r="T58" s="14">
        <v>265662764</v>
      </c>
      <c r="U58" s="59">
        <v>64650000</v>
      </c>
      <c r="V58" s="59">
        <v>0</v>
      </c>
      <c r="W58" s="59"/>
      <c r="X58" s="14">
        <v>64650000</v>
      </c>
      <c r="Y58" s="32">
        <v>64650000</v>
      </c>
      <c r="Z58" s="32">
        <v>0</v>
      </c>
      <c r="AA58" s="32"/>
      <c r="AB58" s="9">
        <v>64650000</v>
      </c>
      <c r="AC58" s="96">
        <f t="shared" si="1"/>
        <v>0.18175428732077631</v>
      </c>
    </row>
    <row r="59" spans="1:29" ht="90" x14ac:dyDescent="0.2">
      <c r="A59" s="75" t="s">
        <v>63</v>
      </c>
      <c r="B59" s="21">
        <v>2240</v>
      </c>
      <c r="C59" s="27" t="s">
        <v>66</v>
      </c>
      <c r="D59" s="46">
        <v>932082720.33333337</v>
      </c>
      <c r="E59" s="36"/>
      <c r="F59" s="14">
        <v>932082720.33333337</v>
      </c>
      <c r="G59" s="58">
        <v>2770480126.000001</v>
      </c>
      <c r="H59" s="58">
        <v>0</v>
      </c>
      <c r="I59" s="58"/>
      <c r="J59" s="9">
        <v>2770480126.000001</v>
      </c>
      <c r="K59" s="32">
        <v>2770480126</v>
      </c>
      <c r="L59" s="32" t="s">
        <v>167</v>
      </c>
      <c r="M59" s="32">
        <v>2770480126</v>
      </c>
      <c r="N59" s="32">
        <v>0</v>
      </c>
      <c r="O59" s="32"/>
      <c r="P59" s="14">
        <v>2770480126</v>
      </c>
      <c r="Q59" s="32">
        <v>2398069821</v>
      </c>
      <c r="R59" s="32">
        <v>0</v>
      </c>
      <c r="S59" s="32"/>
      <c r="T59" s="14">
        <v>2398069821</v>
      </c>
      <c r="U59" s="32">
        <v>2299095126</v>
      </c>
      <c r="V59" s="32">
        <v>0</v>
      </c>
      <c r="W59" s="59"/>
      <c r="X59" s="14">
        <v>2299095126</v>
      </c>
      <c r="Y59" s="32">
        <v>881190082</v>
      </c>
      <c r="Z59" s="32">
        <v>0</v>
      </c>
      <c r="AA59" s="32"/>
      <c r="AB59" s="9">
        <v>881190082</v>
      </c>
      <c r="AC59" s="96">
        <f t="shared" si="1"/>
        <v>0.82985440120063836</v>
      </c>
    </row>
    <row r="60" spans="1:29" ht="72" x14ac:dyDescent="0.2">
      <c r="A60" s="75" t="s">
        <v>67</v>
      </c>
      <c r="B60" s="21">
        <v>2187</v>
      </c>
      <c r="C60" s="22" t="s">
        <v>68</v>
      </c>
      <c r="D60" s="23">
        <v>315000000</v>
      </c>
      <c r="E60" s="48"/>
      <c r="F60" s="14">
        <v>315000000</v>
      </c>
      <c r="G60" s="25">
        <v>260607100</v>
      </c>
      <c r="H60" s="25">
        <v>0</v>
      </c>
      <c r="I60" s="25">
        <v>0</v>
      </c>
      <c r="J60" s="9">
        <v>260607100</v>
      </c>
      <c r="K60" s="32">
        <v>315000000</v>
      </c>
      <c r="L60" s="33" t="s">
        <v>168</v>
      </c>
      <c r="M60" s="32">
        <v>162907195</v>
      </c>
      <c r="N60" s="32">
        <v>0</v>
      </c>
      <c r="O60" s="32">
        <v>0</v>
      </c>
      <c r="P60" s="14">
        <v>162907195</v>
      </c>
      <c r="Q60" s="32">
        <v>157107195</v>
      </c>
      <c r="R60" s="32">
        <v>0</v>
      </c>
      <c r="S60" s="32">
        <v>0</v>
      </c>
      <c r="T60" s="14">
        <v>157107195</v>
      </c>
      <c r="U60" s="32">
        <v>88450000</v>
      </c>
      <c r="V60" s="32">
        <v>0</v>
      </c>
      <c r="W60" s="32">
        <v>0</v>
      </c>
      <c r="X60" s="14">
        <v>88450000</v>
      </c>
      <c r="Y60" s="32">
        <v>31914210</v>
      </c>
      <c r="Z60" s="32">
        <v>0</v>
      </c>
      <c r="AA60" s="32">
        <v>0</v>
      </c>
      <c r="AB60" s="9">
        <v>31914210</v>
      </c>
      <c r="AC60" s="96">
        <f t="shared" si="1"/>
        <v>0.33939980913797052</v>
      </c>
    </row>
    <row r="61" spans="1:29" ht="101.25" x14ac:dyDescent="0.2">
      <c r="A61" s="75" t="s">
        <v>67</v>
      </c>
      <c r="B61" s="21">
        <v>2188</v>
      </c>
      <c r="C61" s="60" t="s">
        <v>69</v>
      </c>
      <c r="D61" s="23">
        <v>11832514266</v>
      </c>
      <c r="E61" s="56"/>
      <c r="F61" s="14">
        <v>11832514266</v>
      </c>
      <c r="G61" s="25">
        <v>14974302732</v>
      </c>
      <c r="H61" s="25">
        <v>247604027</v>
      </c>
      <c r="I61" s="25">
        <v>0</v>
      </c>
      <c r="J61" s="9">
        <v>15221906759</v>
      </c>
      <c r="K61" s="32">
        <v>15524906759</v>
      </c>
      <c r="L61" s="33" t="s">
        <v>169</v>
      </c>
      <c r="M61" s="32">
        <v>11728423041.92</v>
      </c>
      <c r="N61" s="32">
        <v>0</v>
      </c>
      <c r="O61" s="32">
        <v>0</v>
      </c>
      <c r="P61" s="14">
        <v>11728423041.92</v>
      </c>
      <c r="Q61" s="32">
        <v>2939030138.1999998</v>
      </c>
      <c r="R61" s="32">
        <v>0</v>
      </c>
      <c r="S61" s="32">
        <v>0</v>
      </c>
      <c r="T61" s="14">
        <v>2939030138.1999998</v>
      </c>
      <c r="U61" s="32">
        <v>2888298197</v>
      </c>
      <c r="V61" s="32">
        <v>0</v>
      </c>
      <c r="W61" s="32">
        <v>0</v>
      </c>
      <c r="X61" s="14">
        <v>2888298197</v>
      </c>
      <c r="Y61" s="32">
        <v>512991000</v>
      </c>
      <c r="Z61" s="32">
        <v>0</v>
      </c>
      <c r="AA61" s="32">
        <v>0</v>
      </c>
      <c r="AB61" s="9">
        <v>512991000</v>
      </c>
      <c r="AC61" s="96">
        <f t="shared" si="1"/>
        <v>0.18974614959405692</v>
      </c>
    </row>
    <row r="62" spans="1:29" ht="67.5" x14ac:dyDescent="0.2">
      <c r="A62" s="75" t="s">
        <v>67</v>
      </c>
      <c r="B62" s="21">
        <v>2189</v>
      </c>
      <c r="C62" s="61" t="s">
        <v>70</v>
      </c>
      <c r="D62" s="24"/>
      <c r="E62" s="46">
        <v>869356111</v>
      </c>
      <c r="F62" s="14">
        <v>869356111</v>
      </c>
      <c r="G62" s="25">
        <v>0</v>
      </c>
      <c r="H62" s="25">
        <v>470384113</v>
      </c>
      <c r="I62" s="25">
        <v>0</v>
      </c>
      <c r="J62" s="9">
        <v>470384113</v>
      </c>
      <c r="K62" s="32">
        <v>470384113</v>
      </c>
      <c r="L62" s="33" t="s">
        <v>170</v>
      </c>
      <c r="M62" s="32">
        <v>0</v>
      </c>
      <c r="N62" s="32">
        <v>437223432.13999999</v>
      </c>
      <c r="O62" s="32">
        <v>0</v>
      </c>
      <c r="P62" s="14">
        <v>437223432.13999999</v>
      </c>
      <c r="Q62" s="32">
        <v>0</v>
      </c>
      <c r="R62" s="32">
        <v>437223432.13999999</v>
      </c>
      <c r="S62" s="32">
        <v>0</v>
      </c>
      <c r="T62" s="14">
        <v>437223432.13999999</v>
      </c>
      <c r="U62" s="32">
        <v>0</v>
      </c>
      <c r="V62" s="32">
        <v>0</v>
      </c>
      <c r="W62" s="32">
        <v>0</v>
      </c>
      <c r="X62" s="14">
        <v>0</v>
      </c>
      <c r="Y62" s="32">
        <v>0</v>
      </c>
      <c r="Z62" s="32">
        <v>0</v>
      </c>
      <c r="AA62" s="32">
        <v>0</v>
      </c>
      <c r="AB62" s="9">
        <v>0</v>
      </c>
      <c r="AC62" s="96">
        <f t="shared" si="1"/>
        <v>0</v>
      </c>
    </row>
    <row r="63" spans="1:29" ht="112.5" x14ac:dyDescent="0.2">
      <c r="A63" s="75" t="s">
        <v>67</v>
      </c>
      <c r="B63" s="21">
        <v>2190</v>
      </c>
      <c r="C63" s="61" t="s">
        <v>71</v>
      </c>
      <c r="D63" s="24">
        <v>97278378</v>
      </c>
      <c r="E63" s="47"/>
      <c r="F63" s="14">
        <v>97278378</v>
      </c>
      <c r="G63" s="25">
        <v>1117084038</v>
      </c>
      <c r="H63" s="25">
        <v>0</v>
      </c>
      <c r="I63" s="25">
        <v>0</v>
      </c>
      <c r="J63" s="9">
        <v>1117084038</v>
      </c>
      <c r="K63" s="32">
        <v>1062650132</v>
      </c>
      <c r="L63" s="33" t="s">
        <v>171</v>
      </c>
      <c r="M63" s="32">
        <v>925740660</v>
      </c>
      <c r="N63" s="32">
        <v>0</v>
      </c>
      <c r="O63" s="32">
        <v>0</v>
      </c>
      <c r="P63" s="14">
        <v>925740660</v>
      </c>
      <c r="Q63" s="32">
        <v>925740660</v>
      </c>
      <c r="R63" s="32">
        <v>0</v>
      </c>
      <c r="S63" s="32">
        <v>0</v>
      </c>
      <c r="T63" s="14">
        <v>925740660</v>
      </c>
      <c r="U63" s="32">
        <v>913633220</v>
      </c>
      <c r="V63" s="32">
        <v>0</v>
      </c>
      <c r="W63" s="32">
        <v>0</v>
      </c>
      <c r="X63" s="14">
        <v>913633220</v>
      </c>
      <c r="Y63" s="32">
        <v>238597723</v>
      </c>
      <c r="Z63" s="32">
        <v>0</v>
      </c>
      <c r="AA63" s="32">
        <v>0</v>
      </c>
      <c r="AB63" s="9">
        <v>238597723</v>
      </c>
      <c r="AC63" s="96">
        <f t="shared" si="1"/>
        <v>0.81787331026208787</v>
      </c>
    </row>
    <row r="64" spans="1:29" ht="101.25" x14ac:dyDescent="0.2">
      <c r="A64" s="75" t="s">
        <v>67</v>
      </c>
      <c r="B64" s="21">
        <v>2191</v>
      </c>
      <c r="C64" s="60" t="s">
        <v>72</v>
      </c>
      <c r="D64" s="23">
        <v>2265854486</v>
      </c>
      <c r="E64" s="47">
        <v>168000000</v>
      </c>
      <c r="F64" s="14">
        <v>2433854486</v>
      </c>
      <c r="G64" s="25">
        <v>1839287522</v>
      </c>
      <c r="H64" s="25">
        <v>168000000</v>
      </c>
      <c r="I64" s="25">
        <v>0</v>
      </c>
      <c r="J64" s="9">
        <v>2007287522</v>
      </c>
      <c r="K64" s="32">
        <v>1951168609</v>
      </c>
      <c r="L64" s="33" t="s">
        <v>172</v>
      </c>
      <c r="M64" s="32">
        <v>1783158389</v>
      </c>
      <c r="N64" s="32">
        <v>168000000</v>
      </c>
      <c r="O64" s="32">
        <v>0</v>
      </c>
      <c r="P64" s="14">
        <v>1951158389</v>
      </c>
      <c r="Q64" s="32">
        <v>908573208</v>
      </c>
      <c r="R64" s="32">
        <v>168000000</v>
      </c>
      <c r="S64" s="32">
        <v>0</v>
      </c>
      <c r="T64" s="14">
        <v>1076573208</v>
      </c>
      <c r="U64" s="32">
        <v>171975182</v>
      </c>
      <c r="V64" s="32">
        <v>0</v>
      </c>
      <c r="W64" s="32">
        <v>0</v>
      </c>
      <c r="X64" s="14">
        <v>171975182</v>
      </c>
      <c r="Y64" s="32">
        <v>91938451</v>
      </c>
      <c r="Z64" s="32">
        <v>0</v>
      </c>
      <c r="AA64" s="32">
        <v>0</v>
      </c>
      <c r="AB64" s="9">
        <v>91938451</v>
      </c>
      <c r="AC64" s="96">
        <f t="shared" si="1"/>
        <v>8.5675410281357792E-2</v>
      </c>
    </row>
    <row r="65" spans="1:29" ht="67.5" x14ac:dyDescent="0.2">
      <c r="A65" s="75" t="s">
        <v>67</v>
      </c>
      <c r="B65" s="21">
        <v>2192</v>
      </c>
      <c r="C65" s="21" t="s">
        <v>73</v>
      </c>
      <c r="D65" s="24">
        <v>15463928685</v>
      </c>
      <c r="E65" s="47"/>
      <c r="F65" s="14">
        <v>15463928685</v>
      </c>
      <c r="G65" s="25">
        <v>15463928685</v>
      </c>
      <c r="H65" s="25">
        <v>0</v>
      </c>
      <c r="I65" s="25">
        <v>0</v>
      </c>
      <c r="J65" s="9">
        <v>15463928685</v>
      </c>
      <c r="K65" s="32">
        <v>0</v>
      </c>
      <c r="L65" s="33">
        <v>0</v>
      </c>
      <c r="M65" s="32">
        <v>0</v>
      </c>
      <c r="N65" s="32">
        <v>0</v>
      </c>
      <c r="O65" s="32">
        <v>0</v>
      </c>
      <c r="P65" s="14">
        <v>0</v>
      </c>
      <c r="Q65" s="32">
        <v>0</v>
      </c>
      <c r="R65" s="32">
        <v>0</v>
      </c>
      <c r="S65" s="32">
        <v>0</v>
      </c>
      <c r="T65" s="14">
        <v>0</v>
      </c>
      <c r="U65" s="32">
        <v>0</v>
      </c>
      <c r="V65" s="32">
        <v>0</v>
      </c>
      <c r="W65" s="32">
        <v>0</v>
      </c>
      <c r="X65" s="14">
        <v>0</v>
      </c>
      <c r="Y65" s="32">
        <v>0</v>
      </c>
      <c r="Z65" s="32">
        <v>0</v>
      </c>
      <c r="AA65" s="32">
        <v>0</v>
      </c>
      <c r="AB65" s="9">
        <v>0</v>
      </c>
      <c r="AC65" s="96">
        <f t="shared" si="1"/>
        <v>0</v>
      </c>
    </row>
    <row r="66" spans="1:29" ht="67.5" x14ac:dyDescent="0.2">
      <c r="A66" s="75" t="s">
        <v>67</v>
      </c>
      <c r="B66" s="21">
        <v>2193</v>
      </c>
      <c r="C66" s="61" t="s">
        <v>74</v>
      </c>
      <c r="D66" s="62"/>
      <c r="E66" s="47">
        <v>2867762000</v>
      </c>
      <c r="F66" s="14">
        <v>2867762000</v>
      </c>
      <c r="G66" s="25">
        <v>0</v>
      </c>
      <c r="H66" s="25">
        <v>2867762000</v>
      </c>
      <c r="I66" s="25">
        <v>0</v>
      </c>
      <c r="J66" s="9">
        <v>2867762000</v>
      </c>
      <c r="K66" s="32">
        <v>2867762000</v>
      </c>
      <c r="L66" s="33" t="s">
        <v>173</v>
      </c>
      <c r="M66" s="32">
        <v>0</v>
      </c>
      <c r="N66" s="32">
        <v>1525229646</v>
      </c>
      <c r="O66" s="32">
        <v>0</v>
      </c>
      <c r="P66" s="14">
        <v>1525229646</v>
      </c>
      <c r="Q66" s="32">
        <v>0</v>
      </c>
      <c r="R66" s="32">
        <v>542073108</v>
      </c>
      <c r="S66" s="32">
        <v>0</v>
      </c>
      <c r="T66" s="14">
        <v>542073108</v>
      </c>
      <c r="U66" s="32">
        <v>0</v>
      </c>
      <c r="V66" s="32">
        <v>0</v>
      </c>
      <c r="W66" s="32">
        <v>0</v>
      </c>
      <c r="X66" s="14">
        <v>0</v>
      </c>
      <c r="Y66" s="32">
        <v>0</v>
      </c>
      <c r="Z66" s="32">
        <v>0</v>
      </c>
      <c r="AA66" s="32">
        <v>0</v>
      </c>
      <c r="AB66" s="9">
        <v>0</v>
      </c>
      <c r="AC66" s="96">
        <f t="shared" ref="AC66:AC97" si="2">+X66/J66</f>
        <v>0</v>
      </c>
    </row>
    <row r="67" spans="1:29" ht="78.75" x14ac:dyDescent="0.2">
      <c r="A67" s="75" t="s">
        <v>67</v>
      </c>
      <c r="B67" s="21">
        <v>2194</v>
      </c>
      <c r="C67" s="22" t="s">
        <v>75</v>
      </c>
      <c r="D67" s="62">
        <v>477001752</v>
      </c>
      <c r="E67" s="36"/>
      <c r="F67" s="14">
        <v>477001752</v>
      </c>
      <c r="G67" s="25">
        <v>607236952</v>
      </c>
      <c r="H67" s="25">
        <v>0</v>
      </c>
      <c r="I67" s="25">
        <v>0</v>
      </c>
      <c r="J67" s="9">
        <v>607236952</v>
      </c>
      <c r="K67" s="32">
        <v>477001752</v>
      </c>
      <c r="L67" s="33" t="s">
        <v>174</v>
      </c>
      <c r="M67" s="32">
        <v>477001750</v>
      </c>
      <c r="N67" s="32">
        <v>0</v>
      </c>
      <c r="O67" s="32">
        <v>0</v>
      </c>
      <c r="P67" s="14">
        <v>477001750</v>
      </c>
      <c r="Q67" s="32">
        <v>377001752</v>
      </c>
      <c r="R67" s="32">
        <v>0</v>
      </c>
      <c r="S67" s="32">
        <v>0</v>
      </c>
      <c r="T67" s="14">
        <v>377001752</v>
      </c>
      <c r="U67" s="32">
        <v>28343223</v>
      </c>
      <c r="V67" s="32">
        <v>0</v>
      </c>
      <c r="W67" s="32">
        <v>0</v>
      </c>
      <c r="X67" s="14">
        <v>28343223</v>
      </c>
      <c r="Y67" s="32">
        <v>14880985</v>
      </c>
      <c r="Z67" s="32">
        <v>0</v>
      </c>
      <c r="AA67" s="32">
        <v>0</v>
      </c>
      <c r="AB67" s="9">
        <v>14880985</v>
      </c>
      <c r="AC67" s="96">
        <f t="shared" si="2"/>
        <v>4.6675721737039481E-2</v>
      </c>
    </row>
    <row r="68" spans="1:29" ht="78.75" x14ac:dyDescent="0.2">
      <c r="A68" s="75" t="s">
        <v>67</v>
      </c>
      <c r="B68" s="21">
        <v>2195</v>
      </c>
      <c r="C68" s="22" t="s">
        <v>76</v>
      </c>
      <c r="D68" s="62">
        <v>150000000</v>
      </c>
      <c r="E68" s="36"/>
      <c r="F68" s="14">
        <v>150000000</v>
      </c>
      <c r="G68" s="25">
        <v>134406332</v>
      </c>
      <c r="H68" s="25">
        <v>29100000</v>
      </c>
      <c r="I68" s="25">
        <v>0</v>
      </c>
      <c r="J68" s="9">
        <v>163506332</v>
      </c>
      <c r="K68" s="32">
        <v>100208116</v>
      </c>
      <c r="L68" s="33" t="s">
        <v>175</v>
      </c>
      <c r="M68" s="32">
        <v>71108116</v>
      </c>
      <c r="N68" s="32">
        <v>29100000</v>
      </c>
      <c r="O68" s="32">
        <v>0</v>
      </c>
      <c r="P68" s="14">
        <v>100208116</v>
      </c>
      <c r="Q68" s="32">
        <v>71108116</v>
      </c>
      <c r="R68" s="32">
        <v>29100000</v>
      </c>
      <c r="S68" s="32">
        <v>0</v>
      </c>
      <c r="T68" s="14">
        <v>100208116</v>
      </c>
      <c r="U68" s="32">
        <v>0</v>
      </c>
      <c r="V68" s="32">
        <v>0</v>
      </c>
      <c r="W68" s="32">
        <v>0</v>
      </c>
      <c r="X68" s="14">
        <v>0</v>
      </c>
      <c r="Y68" s="32">
        <v>0</v>
      </c>
      <c r="Z68" s="32">
        <v>0</v>
      </c>
      <c r="AA68" s="32">
        <v>0</v>
      </c>
      <c r="AB68" s="9">
        <v>0</v>
      </c>
      <c r="AC68" s="96">
        <f t="shared" si="2"/>
        <v>0</v>
      </c>
    </row>
    <row r="69" spans="1:29" ht="90" x14ac:dyDescent="0.2">
      <c r="A69" s="75" t="s">
        <v>67</v>
      </c>
      <c r="B69" s="21">
        <v>2196</v>
      </c>
      <c r="C69" s="22" t="s">
        <v>77</v>
      </c>
      <c r="D69" s="62"/>
      <c r="E69" s="47">
        <v>302412015</v>
      </c>
      <c r="F69" s="14">
        <v>302412015</v>
      </c>
      <c r="G69" s="25">
        <v>116163813</v>
      </c>
      <c r="H69" s="25">
        <v>0</v>
      </c>
      <c r="I69" s="25">
        <v>0</v>
      </c>
      <c r="J69" s="9">
        <v>116163813</v>
      </c>
      <c r="K69" s="32">
        <v>120552813</v>
      </c>
      <c r="L69" s="33" t="s">
        <v>176</v>
      </c>
      <c r="M69" s="32">
        <v>116163259</v>
      </c>
      <c r="N69" s="32">
        <v>0</v>
      </c>
      <c r="O69" s="32">
        <v>0</v>
      </c>
      <c r="P69" s="14">
        <v>116163259</v>
      </c>
      <c r="Q69" s="32">
        <v>116163259</v>
      </c>
      <c r="R69" s="32">
        <v>0</v>
      </c>
      <c r="S69" s="32">
        <v>0</v>
      </c>
      <c r="T69" s="14">
        <v>116163259</v>
      </c>
      <c r="U69" s="32">
        <v>0</v>
      </c>
      <c r="V69" s="32">
        <v>0</v>
      </c>
      <c r="W69" s="32">
        <v>0</v>
      </c>
      <c r="X69" s="14">
        <v>0</v>
      </c>
      <c r="Y69" s="32">
        <v>0</v>
      </c>
      <c r="Z69" s="32">
        <v>0</v>
      </c>
      <c r="AA69" s="32">
        <v>0</v>
      </c>
      <c r="AB69" s="9">
        <v>0</v>
      </c>
      <c r="AC69" s="96">
        <f t="shared" si="2"/>
        <v>0</v>
      </c>
    </row>
    <row r="70" spans="1:29" ht="67.5" x14ac:dyDescent="0.2">
      <c r="A70" s="75" t="s">
        <v>67</v>
      </c>
      <c r="B70" s="21">
        <v>2197</v>
      </c>
      <c r="C70" s="22" t="s">
        <v>78</v>
      </c>
      <c r="D70" s="62">
        <v>17718708563</v>
      </c>
      <c r="E70" s="36"/>
      <c r="F70" s="14">
        <v>17718708563</v>
      </c>
      <c r="G70" s="25">
        <v>17718708563</v>
      </c>
      <c r="H70" s="25">
        <v>0</v>
      </c>
      <c r="I70" s="25">
        <v>0</v>
      </c>
      <c r="J70" s="9">
        <v>17718708563</v>
      </c>
      <c r="K70" s="32">
        <v>18345015347</v>
      </c>
      <c r="L70" s="33" t="s">
        <v>177</v>
      </c>
      <c r="M70" s="32">
        <v>18334848962</v>
      </c>
      <c r="N70" s="32">
        <v>0</v>
      </c>
      <c r="O70" s="32">
        <v>0</v>
      </c>
      <c r="P70" s="14">
        <v>18334848962</v>
      </c>
      <c r="Q70" s="32">
        <v>17708542178</v>
      </c>
      <c r="R70" s="32">
        <v>0</v>
      </c>
      <c r="S70" s="32">
        <v>0</v>
      </c>
      <c r="T70" s="14">
        <v>17708542178</v>
      </c>
      <c r="U70" s="32">
        <v>815731712</v>
      </c>
      <c r="V70" s="32">
        <v>0</v>
      </c>
      <c r="W70" s="32">
        <v>0</v>
      </c>
      <c r="X70" s="14">
        <v>815731712</v>
      </c>
      <c r="Y70" s="32">
        <v>0</v>
      </c>
      <c r="Z70" s="32">
        <v>0</v>
      </c>
      <c r="AA70" s="32">
        <v>0</v>
      </c>
      <c r="AB70" s="9">
        <v>0</v>
      </c>
      <c r="AC70" s="96">
        <f t="shared" si="2"/>
        <v>4.6037876242481998E-2</v>
      </c>
    </row>
    <row r="71" spans="1:29" ht="67.5" x14ac:dyDescent="0.2">
      <c r="A71" s="75" t="s">
        <v>67</v>
      </c>
      <c r="B71" s="21">
        <v>2198</v>
      </c>
      <c r="C71" s="22" t="s">
        <v>79</v>
      </c>
      <c r="D71" s="62">
        <v>1854684799</v>
      </c>
      <c r="E71" s="36"/>
      <c r="F71" s="14">
        <v>1854684799</v>
      </c>
      <c r="G71" s="25">
        <v>1854684799</v>
      </c>
      <c r="H71" s="25">
        <v>0</v>
      </c>
      <c r="I71" s="25">
        <v>0</v>
      </c>
      <c r="J71" s="9">
        <v>1854684799</v>
      </c>
      <c r="K71" s="32">
        <v>0</v>
      </c>
      <c r="L71" s="33">
        <v>0</v>
      </c>
      <c r="M71" s="32">
        <v>0</v>
      </c>
      <c r="N71" s="32">
        <v>0</v>
      </c>
      <c r="O71" s="32">
        <v>0</v>
      </c>
      <c r="P71" s="14">
        <v>0</v>
      </c>
      <c r="Q71" s="32">
        <v>877000000</v>
      </c>
      <c r="R71" s="32">
        <v>0</v>
      </c>
      <c r="S71" s="32">
        <v>0</v>
      </c>
      <c r="T71" s="14">
        <v>877000000</v>
      </c>
      <c r="U71" s="32">
        <v>877000000</v>
      </c>
      <c r="V71" s="32">
        <v>0</v>
      </c>
      <c r="W71" s="32">
        <v>0</v>
      </c>
      <c r="X71" s="14">
        <v>877000000</v>
      </c>
      <c r="Y71" s="32">
        <v>439033405</v>
      </c>
      <c r="Z71" s="32">
        <v>0</v>
      </c>
      <c r="AA71" s="32">
        <v>0</v>
      </c>
      <c r="AB71" s="9">
        <v>439033405</v>
      </c>
      <c r="AC71" s="96">
        <f t="shared" si="2"/>
        <v>0.47285662796872902</v>
      </c>
    </row>
    <row r="72" spans="1:29" ht="67.5" x14ac:dyDescent="0.2">
      <c r="A72" s="75" t="s">
        <v>67</v>
      </c>
      <c r="B72" s="21">
        <v>2199</v>
      </c>
      <c r="C72" s="22" t="s">
        <v>80</v>
      </c>
      <c r="D72" s="23">
        <v>497271344</v>
      </c>
      <c r="E72" s="36"/>
      <c r="F72" s="14">
        <v>497271344</v>
      </c>
      <c r="G72" s="25">
        <v>721429044</v>
      </c>
      <c r="H72" s="25">
        <v>0</v>
      </c>
      <c r="I72" s="25">
        <v>0</v>
      </c>
      <c r="J72" s="9">
        <v>721429044</v>
      </c>
      <c r="K72" s="32">
        <v>797271344</v>
      </c>
      <c r="L72" s="33" t="s">
        <v>178</v>
      </c>
      <c r="M72" s="32">
        <v>324013126</v>
      </c>
      <c r="N72" s="32">
        <v>0</v>
      </c>
      <c r="O72" s="32">
        <v>0</v>
      </c>
      <c r="P72" s="14">
        <v>324013126</v>
      </c>
      <c r="Q72" s="32">
        <v>289518855</v>
      </c>
      <c r="R72" s="32">
        <v>0</v>
      </c>
      <c r="S72" s="32">
        <v>0</v>
      </c>
      <c r="T72" s="14">
        <v>289518855</v>
      </c>
      <c r="U72" s="32">
        <v>130519824</v>
      </c>
      <c r="V72" s="32">
        <v>0</v>
      </c>
      <c r="W72" s="32">
        <v>0</v>
      </c>
      <c r="X72" s="14">
        <v>130519824</v>
      </c>
      <c r="Y72" s="32">
        <v>64092560</v>
      </c>
      <c r="Z72" s="32">
        <v>0</v>
      </c>
      <c r="AA72" s="32">
        <v>0</v>
      </c>
      <c r="AB72" s="9">
        <v>64092560</v>
      </c>
      <c r="AC72" s="96">
        <f t="shared" si="2"/>
        <v>0.18091844941025137</v>
      </c>
    </row>
    <row r="73" spans="1:29" ht="67.5" x14ac:dyDescent="0.2">
      <c r="A73" s="75" t="s">
        <v>67</v>
      </c>
      <c r="B73" s="21">
        <v>2200</v>
      </c>
      <c r="C73" s="22" t="s">
        <v>81</v>
      </c>
      <c r="D73" s="23">
        <v>954856892</v>
      </c>
      <c r="E73" s="35">
        <v>782268216</v>
      </c>
      <c r="F73" s="14">
        <v>1737125108</v>
      </c>
      <c r="G73" s="25">
        <v>660033250</v>
      </c>
      <c r="H73" s="25">
        <v>1181240214</v>
      </c>
      <c r="I73" s="25">
        <v>0</v>
      </c>
      <c r="J73" s="9">
        <v>1841273464</v>
      </c>
      <c r="K73" s="32">
        <v>1737125108</v>
      </c>
      <c r="L73" s="33" t="s">
        <v>179</v>
      </c>
      <c r="M73" s="32">
        <v>0</v>
      </c>
      <c r="N73" s="32">
        <v>500647817</v>
      </c>
      <c r="O73" s="32">
        <v>0</v>
      </c>
      <c r="P73" s="14">
        <v>500647817</v>
      </c>
      <c r="Q73" s="32">
        <v>0</v>
      </c>
      <c r="R73" s="32">
        <v>979619815</v>
      </c>
      <c r="S73" s="32">
        <v>0</v>
      </c>
      <c r="T73" s="14">
        <v>979619815</v>
      </c>
      <c r="U73" s="32">
        <v>0</v>
      </c>
      <c r="V73" s="32">
        <v>939871044</v>
      </c>
      <c r="W73" s="32">
        <v>0</v>
      </c>
      <c r="X73" s="14">
        <v>939871044</v>
      </c>
      <c r="Y73" s="32">
        <v>0</v>
      </c>
      <c r="Z73" s="32">
        <v>460899046</v>
      </c>
      <c r="AA73" s="32">
        <v>0</v>
      </c>
      <c r="AB73" s="9">
        <v>460899046</v>
      </c>
      <c r="AC73" s="96">
        <f t="shared" si="2"/>
        <v>0.51044620061933399</v>
      </c>
    </row>
    <row r="74" spans="1:29" ht="112.5" x14ac:dyDescent="0.2">
      <c r="A74" s="75" t="s">
        <v>67</v>
      </c>
      <c r="B74" s="21">
        <v>2201</v>
      </c>
      <c r="C74" s="22" t="s">
        <v>82</v>
      </c>
      <c r="D74" s="23"/>
      <c r="E74" s="35">
        <v>6470621306</v>
      </c>
      <c r="F74" s="14">
        <v>6470621306</v>
      </c>
      <c r="G74" s="25">
        <v>0</v>
      </c>
      <c r="H74" s="25">
        <v>6470621306</v>
      </c>
      <c r="I74" s="25">
        <v>0</v>
      </c>
      <c r="J74" s="9">
        <v>6470621306</v>
      </c>
      <c r="K74" s="32">
        <v>6470621306</v>
      </c>
      <c r="L74" s="33" t="s">
        <v>180</v>
      </c>
      <c r="M74" s="32">
        <v>0</v>
      </c>
      <c r="N74" s="32">
        <v>6468336931.1499996</v>
      </c>
      <c r="O74" s="32">
        <v>0</v>
      </c>
      <c r="P74" s="14">
        <v>6468336931.1499996</v>
      </c>
      <c r="Q74" s="32">
        <v>0</v>
      </c>
      <c r="R74" s="32">
        <v>4998397322</v>
      </c>
      <c r="S74" s="32">
        <v>0</v>
      </c>
      <c r="T74" s="14">
        <v>4998397322</v>
      </c>
      <c r="U74" s="32">
        <v>0</v>
      </c>
      <c r="V74" s="32">
        <v>3806723290</v>
      </c>
      <c r="W74" s="32">
        <v>0</v>
      </c>
      <c r="X74" s="14">
        <v>3806723290</v>
      </c>
      <c r="Y74" s="32">
        <v>0</v>
      </c>
      <c r="Z74" s="32">
        <v>47337347</v>
      </c>
      <c r="AA74" s="32">
        <v>0</v>
      </c>
      <c r="AB74" s="9">
        <v>47337347</v>
      </c>
      <c r="AC74" s="96">
        <f t="shared" si="2"/>
        <v>0.58830877437845841</v>
      </c>
    </row>
    <row r="75" spans="1:29" ht="78.75" x14ac:dyDescent="0.2">
      <c r="A75" s="75" t="s">
        <v>67</v>
      </c>
      <c r="B75" s="21">
        <v>2202</v>
      </c>
      <c r="C75" s="22" t="s">
        <v>83</v>
      </c>
      <c r="D75" s="23">
        <v>528926638</v>
      </c>
      <c r="E75" s="36"/>
      <c r="F75" s="14">
        <v>528926638</v>
      </c>
      <c r="G75" s="25">
        <v>1155233422</v>
      </c>
      <c r="H75" s="25">
        <v>0</v>
      </c>
      <c r="I75" s="25">
        <v>0</v>
      </c>
      <c r="J75" s="9">
        <v>1155233422</v>
      </c>
      <c r="K75" s="32">
        <v>626306784</v>
      </c>
      <c r="L75" s="33" t="s">
        <v>181</v>
      </c>
      <c r="M75" s="32">
        <v>626306784</v>
      </c>
      <c r="N75" s="32">
        <v>0</v>
      </c>
      <c r="O75" s="32">
        <v>0</v>
      </c>
      <c r="P75" s="14">
        <v>626306784</v>
      </c>
      <c r="Q75" s="32">
        <v>626306784</v>
      </c>
      <c r="R75" s="32">
        <v>0</v>
      </c>
      <c r="S75" s="32">
        <v>0</v>
      </c>
      <c r="T75" s="14">
        <v>626306784</v>
      </c>
      <c r="U75" s="32">
        <v>0</v>
      </c>
      <c r="V75" s="32">
        <v>0</v>
      </c>
      <c r="W75" s="32">
        <v>0</v>
      </c>
      <c r="X75" s="14">
        <v>0</v>
      </c>
      <c r="Y75" s="32">
        <v>0</v>
      </c>
      <c r="Z75" s="32">
        <v>0</v>
      </c>
      <c r="AA75" s="32">
        <v>0</v>
      </c>
      <c r="AB75" s="9">
        <v>0</v>
      </c>
      <c r="AC75" s="96">
        <f t="shared" si="2"/>
        <v>0</v>
      </c>
    </row>
    <row r="76" spans="1:29" ht="67.5" x14ac:dyDescent="0.2">
      <c r="A76" s="75" t="s">
        <v>67</v>
      </c>
      <c r="B76" s="21">
        <v>2220</v>
      </c>
      <c r="C76" s="22" t="s">
        <v>84</v>
      </c>
      <c r="D76" s="23">
        <v>4064893145</v>
      </c>
      <c r="E76" s="36"/>
      <c r="F76" s="14">
        <v>4064893145</v>
      </c>
      <c r="G76" s="25">
        <v>875431116</v>
      </c>
      <c r="H76" s="25">
        <v>0</v>
      </c>
      <c r="I76" s="25">
        <v>0</v>
      </c>
      <c r="J76" s="9">
        <v>875431116</v>
      </c>
      <c r="K76" s="32">
        <v>875431116</v>
      </c>
      <c r="L76" s="33" t="s">
        <v>182</v>
      </c>
      <c r="M76" s="32">
        <v>875431116</v>
      </c>
      <c r="N76" s="32">
        <v>0</v>
      </c>
      <c r="O76" s="32">
        <v>0</v>
      </c>
      <c r="P76" s="14">
        <v>875431116</v>
      </c>
      <c r="Q76" s="32">
        <v>875431116</v>
      </c>
      <c r="R76" s="32">
        <v>0</v>
      </c>
      <c r="S76" s="32">
        <v>0</v>
      </c>
      <c r="T76" s="14">
        <v>875431116</v>
      </c>
      <c r="U76" s="32">
        <v>0</v>
      </c>
      <c r="V76" s="32">
        <v>0</v>
      </c>
      <c r="W76" s="32">
        <v>0</v>
      </c>
      <c r="X76" s="14">
        <v>0</v>
      </c>
      <c r="Y76" s="32">
        <v>0</v>
      </c>
      <c r="Z76" s="32">
        <v>0</v>
      </c>
      <c r="AA76" s="32">
        <v>0</v>
      </c>
      <c r="AB76" s="9">
        <v>0</v>
      </c>
      <c r="AC76" s="96">
        <f t="shared" si="2"/>
        <v>0</v>
      </c>
    </row>
    <row r="77" spans="1:29" ht="56.25" x14ac:dyDescent="0.2">
      <c r="A77" s="75" t="s">
        <v>67</v>
      </c>
      <c r="B77" s="79">
        <v>2244</v>
      </c>
      <c r="C77" s="63" t="s">
        <v>85</v>
      </c>
      <c r="D77" s="23"/>
      <c r="E77" s="36"/>
      <c r="F77" s="14">
        <v>0</v>
      </c>
      <c r="G77" s="25">
        <v>9358127002</v>
      </c>
      <c r="H77" s="25">
        <v>162649756</v>
      </c>
      <c r="I77" s="25">
        <v>0</v>
      </c>
      <c r="J77" s="9">
        <v>9520776758</v>
      </c>
      <c r="K77" s="32">
        <v>9999135716</v>
      </c>
      <c r="L77" s="33">
        <v>0</v>
      </c>
      <c r="M77" s="32">
        <v>9357513962</v>
      </c>
      <c r="N77" s="32">
        <v>641621754</v>
      </c>
      <c r="O77" s="32">
        <v>0</v>
      </c>
      <c r="P77" s="14">
        <v>9999135716</v>
      </c>
      <c r="Q77" s="32">
        <v>9357513962</v>
      </c>
      <c r="R77" s="32">
        <v>162649756</v>
      </c>
      <c r="S77" s="32">
        <v>0</v>
      </c>
      <c r="T77" s="14">
        <v>9520163718</v>
      </c>
      <c r="U77" s="32">
        <v>9357513962</v>
      </c>
      <c r="V77" s="32">
        <v>162649756</v>
      </c>
      <c r="W77" s="32">
        <v>0</v>
      </c>
      <c r="X77" s="14">
        <v>9520163718</v>
      </c>
      <c r="Y77" s="32">
        <v>4999567858</v>
      </c>
      <c r="Z77" s="32">
        <v>0</v>
      </c>
      <c r="AA77" s="32">
        <v>0</v>
      </c>
      <c r="AB77" s="9">
        <v>4999567858</v>
      </c>
      <c r="AC77" s="96">
        <f t="shared" si="2"/>
        <v>0.9999356102957162</v>
      </c>
    </row>
    <row r="78" spans="1:29" ht="45" x14ac:dyDescent="0.2">
      <c r="A78" s="75" t="s">
        <v>67</v>
      </c>
      <c r="B78" s="79">
        <v>2242</v>
      </c>
      <c r="C78" s="63" t="s">
        <v>86</v>
      </c>
      <c r="D78" s="23"/>
      <c r="E78" s="36"/>
      <c r="F78" s="14">
        <v>0</v>
      </c>
      <c r="G78" s="25">
        <v>750000000</v>
      </c>
      <c r="H78" s="25">
        <v>0</v>
      </c>
      <c r="I78" s="25">
        <v>0</v>
      </c>
      <c r="J78" s="9">
        <v>750000000</v>
      </c>
      <c r="K78" s="32">
        <v>0</v>
      </c>
      <c r="L78" s="33">
        <v>0</v>
      </c>
      <c r="M78" s="32">
        <v>0</v>
      </c>
      <c r="N78" s="32">
        <v>0</v>
      </c>
      <c r="O78" s="32">
        <v>0</v>
      </c>
      <c r="P78" s="14">
        <v>0</v>
      </c>
      <c r="Q78" s="32">
        <v>750000000</v>
      </c>
      <c r="R78" s="32">
        <v>0</v>
      </c>
      <c r="S78" s="32">
        <v>0</v>
      </c>
      <c r="T78" s="14">
        <v>750000000</v>
      </c>
      <c r="U78" s="32">
        <v>0</v>
      </c>
      <c r="V78" s="32">
        <v>0</v>
      </c>
      <c r="W78" s="32">
        <v>0</v>
      </c>
      <c r="X78" s="14">
        <v>0</v>
      </c>
      <c r="Y78" s="32">
        <v>0</v>
      </c>
      <c r="Z78" s="32">
        <v>0</v>
      </c>
      <c r="AA78" s="32">
        <v>0</v>
      </c>
      <c r="AB78" s="9">
        <v>0</v>
      </c>
      <c r="AC78" s="96">
        <f t="shared" si="2"/>
        <v>0</v>
      </c>
    </row>
    <row r="79" spans="1:29" ht="56.25" x14ac:dyDescent="0.2">
      <c r="A79" s="75" t="s">
        <v>67</v>
      </c>
      <c r="B79" s="79">
        <v>2251</v>
      </c>
      <c r="C79" s="64" t="s">
        <v>87</v>
      </c>
      <c r="D79" s="23"/>
      <c r="E79" s="36"/>
      <c r="F79" s="14"/>
      <c r="G79" s="25">
        <v>480110116</v>
      </c>
      <c r="H79" s="25">
        <v>0</v>
      </c>
      <c r="I79" s="25">
        <v>0</v>
      </c>
      <c r="J79" s="9">
        <v>480110116</v>
      </c>
      <c r="K79" s="32">
        <v>480110116</v>
      </c>
      <c r="L79" s="33" t="s">
        <v>183</v>
      </c>
      <c r="M79" s="32">
        <v>480110116</v>
      </c>
      <c r="N79" s="32">
        <v>0</v>
      </c>
      <c r="O79" s="32">
        <v>0</v>
      </c>
      <c r="P79" s="14">
        <v>480110116</v>
      </c>
      <c r="Q79" s="32">
        <v>480110116</v>
      </c>
      <c r="R79" s="32">
        <v>0</v>
      </c>
      <c r="S79" s="32">
        <v>0</v>
      </c>
      <c r="T79" s="14">
        <v>480110116</v>
      </c>
      <c r="U79" s="32">
        <v>0</v>
      </c>
      <c r="V79" s="32">
        <v>0</v>
      </c>
      <c r="W79" s="32">
        <v>0</v>
      </c>
      <c r="X79" s="14">
        <v>0</v>
      </c>
      <c r="Y79" s="32">
        <v>0</v>
      </c>
      <c r="Z79" s="32">
        <v>0</v>
      </c>
      <c r="AA79" s="32">
        <v>0</v>
      </c>
      <c r="AB79" s="9">
        <v>0</v>
      </c>
      <c r="AC79" s="96">
        <f t="shared" si="2"/>
        <v>0</v>
      </c>
    </row>
    <row r="80" spans="1:29" ht="90" x14ac:dyDescent="0.2">
      <c r="A80" s="75" t="s">
        <v>67</v>
      </c>
      <c r="B80" s="79">
        <v>2249</v>
      </c>
      <c r="C80" s="64" t="s">
        <v>88</v>
      </c>
      <c r="D80" s="23"/>
      <c r="E80" s="36"/>
      <c r="F80" s="14"/>
      <c r="G80" s="25">
        <v>7500000000</v>
      </c>
      <c r="H80" s="25">
        <v>0</v>
      </c>
      <c r="I80" s="25">
        <v>0</v>
      </c>
      <c r="J80" s="9">
        <v>7500000000</v>
      </c>
      <c r="K80" s="32">
        <v>0</v>
      </c>
      <c r="L80" s="33">
        <v>0</v>
      </c>
      <c r="M80" s="32">
        <v>0</v>
      </c>
      <c r="N80" s="32">
        <v>0</v>
      </c>
      <c r="O80" s="32">
        <v>0</v>
      </c>
      <c r="P80" s="14">
        <v>0</v>
      </c>
      <c r="Q80" s="32">
        <v>2661057779.3000002</v>
      </c>
      <c r="R80" s="32">
        <v>0</v>
      </c>
      <c r="S80" s="32">
        <v>0</v>
      </c>
      <c r="T80" s="14">
        <v>2661057779.3000002</v>
      </c>
      <c r="U80" s="32">
        <v>0</v>
      </c>
      <c r="V80" s="32">
        <v>0</v>
      </c>
      <c r="W80" s="32">
        <v>0</v>
      </c>
      <c r="X80" s="14">
        <v>0</v>
      </c>
      <c r="Y80" s="32">
        <v>0</v>
      </c>
      <c r="Z80" s="32">
        <v>0</v>
      </c>
      <c r="AA80" s="32">
        <v>0</v>
      </c>
      <c r="AB80" s="9">
        <v>0</v>
      </c>
      <c r="AC80" s="96">
        <f t="shared" si="2"/>
        <v>0</v>
      </c>
    </row>
    <row r="81" spans="1:29" ht="45" x14ac:dyDescent="0.2">
      <c r="A81" s="75" t="s">
        <v>67</v>
      </c>
      <c r="B81" s="79">
        <v>2254</v>
      </c>
      <c r="C81" s="64" t="s">
        <v>89</v>
      </c>
      <c r="D81" s="23"/>
      <c r="E81" s="36"/>
      <c r="F81" s="14"/>
      <c r="G81" s="25">
        <v>6000000000</v>
      </c>
      <c r="H81" s="25">
        <v>0</v>
      </c>
      <c r="I81" s="25">
        <v>0</v>
      </c>
      <c r="J81" s="9">
        <v>6000000000</v>
      </c>
      <c r="K81" s="32">
        <v>6000000000</v>
      </c>
      <c r="L81" s="33" t="s">
        <v>184</v>
      </c>
      <c r="M81" s="32">
        <v>6000000000</v>
      </c>
      <c r="N81" s="32">
        <v>0</v>
      </c>
      <c r="O81" s="32">
        <v>0</v>
      </c>
      <c r="P81" s="14">
        <v>6000000000</v>
      </c>
      <c r="Q81" s="32">
        <v>6000000000</v>
      </c>
      <c r="R81" s="32">
        <v>0</v>
      </c>
      <c r="S81" s="32">
        <v>0</v>
      </c>
      <c r="T81" s="14">
        <v>6000000000</v>
      </c>
      <c r="U81" s="32">
        <v>5528934759</v>
      </c>
      <c r="V81" s="32">
        <v>0</v>
      </c>
      <c r="W81" s="32">
        <v>0</v>
      </c>
      <c r="X81" s="14">
        <v>5528934759</v>
      </c>
      <c r="Y81" s="32">
        <v>0</v>
      </c>
      <c r="Z81" s="32">
        <v>0</v>
      </c>
      <c r="AA81" s="32">
        <v>0</v>
      </c>
      <c r="AB81" s="9">
        <v>0</v>
      </c>
      <c r="AC81" s="96">
        <f t="shared" si="2"/>
        <v>0.92148912650000003</v>
      </c>
    </row>
    <row r="82" spans="1:29" x14ac:dyDescent="0.2">
      <c r="A82" s="75" t="s">
        <v>67</v>
      </c>
      <c r="B82" s="79">
        <v>2257</v>
      </c>
      <c r="C82" s="64"/>
      <c r="D82" s="23"/>
      <c r="E82" s="36"/>
      <c r="F82" s="14"/>
      <c r="G82" s="25">
        <v>954681662</v>
      </c>
      <c r="H82" s="25">
        <v>0</v>
      </c>
      <c r="I82" s="25">
        <v>0</v>
      </c>
      <c r="J82" s="9">
        <v>954681662</v>
      </c>
      <c r="K82" s="32">
        <v>954681662</v>
      </c>
      <c r="L82" s="33" t="s">
        <v>185</v>
      </c>
      <c r="M82" s="32">
        <v>954681662</v>
      </c>
      <c r="N82" s="32">
        <v>0</v>
      </c>
      <c r="O82" s="32">
        <v>0</v>
      </c>
      <c r="P82" s="14">
        <v>954681662</v>
      </c>
      <c r="Q82" s="32">
        <v>0</v>
      </c>
      <c r="R82" s="32">
        <v>0</v>
      </c>
      <c r="S82" s="32">
        <v>0</v>
      </c>
      <c r="T82" s="14">
        <v>0</v>
      </c>
      <c r="U82" s="32">
        <v>0</v>
      </c>
      <c r="V82" s="32">
        <v>0</v>
      </c>
      <c r="W82" s="32">
        <v>0</v>
      </c>
      <c r="X82" s="14">
        <v>0</v>
      </c>
      <c r="Y82" s="32">
        <v>0</v>
      </c>
      <c r="Z82" s="32">
        <v>0</v>
      </c>
      <c r="AA82" s="32">
        <v>0</v>
      </c>
      <c r="AB82" s="9">
        <v>0</v>
      </c>
      <c r="AC82" s="96">
        <f t="shared" si="2"/>
        <v>0</v>
      </c>
    </row>
    <row r="83" spans="1:29" s="67" customFormat="1" ht="67.5" x14ac:dyDescent="0.2">
      <c r="A83" s="80" t="s">
        <v>67</v>
      </c>
      <c r="B83" s="79">
        <v>2258</v>
      </c>
      <c r="C83" s="64" t="s">
        <v>90</v>
      </c>
      <c r="D83" s="23"/>
      <c r="E83" s="36"/>
      <c r="F83" s="14"/>
      <c r="G83" s="16">
        <v>202000000</v>
      </c>
      <c r="H83" s="16">
        <v>0</v>
      </c>
      <c r="I83" s="16">
        <v>0</v>
      </c>
      <c r="J83" s="9">
        <v>202000000</v>
      </c>
      <c r="K83" s="65">
        <v>198275548.16</v>
      </c>
      <c r="L83" s="66" t="s">
        <v>186</v>
      </c>
      <c r="M83" s="65">
        <v>198275548.16</v>
      </c>
      <c r="N83" s="65">
        <v>0</v>
      </c>
      <c r="O83" s="65">
        <v>0</v>
      </c>
      <c r="P83" s="14">
        <v>198275548.16</v>
      </c>
      <c r="Q83" s="65">
        <v>0</v>
      </c>
      <c r="R83" s="65">
        <v>0</v>
      </c>
      <c r="S83" s="65">
        <v>0</v>
      </c>
      <c r="T83" s="14">
        <v>0</v>
      </c>
      <c r="U83" s="65">
        <v>0</v>
      </c>
      <c r="V83" s="65">
        <v>0</v>
      </c>
      <c r="W83" s="65">
        <v>0</v>
      </c>
      <c r="X83" s="14">
        <v>0</v>
      </c>
      <c r="Y83" s="65">
        <v>0</v>
      </c>
      <c r="Z83" s="65">
        <v>0</v>
      </c>
      <c r="AA83" s="65">
        <v>0</v>
      </c>
      <c r="AB83" s="9">
        <v>0</v>
      </c>
      <c r="AC83" s="96">
        <f t="shared" si="2"/>
        <v>0</v>
      </c>
    </row>
    <row r="84" spans="1:29" s="67" customFormat="1" ht="45" x14ac:dyDescent="0.2">
      <c r="A84" s="80" t="s">
        <v>67</v>
      </c>
      <c r="B84" s="79">
        <v>2260</v>
      </c>
      <c r="C84" s="64" t="s">
        <v>91</v>
      </c>
      <c r="D84" s="23"/>
      <c r="E84" s="36"/>
      <c r="F84" s="14"/>
      <c r="G84" s="16">
        <v>605960774</v>
      </c>
      <c r="H84" s="16">
        <v>0</v>
      </c>
      <c r="I84" s="16">
        <v>0</v>
      </c>
      <c r="J84" s="9">
        <v>605960774</v>
      </c>
      <c r="K84" s="65">
        <v>605960774</v>
      </c>
      <c r="L84" s="66" t="s">
        <v>187</v>
      </c>
      <c r="M84" s="65">
        <v>605960774</v>
      </c>
      <c r="N84" s="65">
        <v>0</v>
      </c>
      <c r="O84" s="65">
        <v>0</v>
      </c>
      <c r="P84" s="14">
        <v>605960774</v>
      </c>
      <c r="Q84" s="65">
        <v>0</v>
      </c>
      <c r="R84" s="65">
        <v>0</v>
      </c>
      <c r="S84" s="65">
        <v>0</v>
      </c>
      <c r="T84" s="14">
        <v>0</v>
      </c>
      <c r="U84" s="65">
        <v>0</v>
      </c>
      <c r="V84" s="65">
        <v>0</v>
      </c>
      <c r="W84" s="65">
        <v>0</v>
      </c>
      <c r="X84" s="14">
        <v>0</v>
      </c>
      <c r="Y84" s="65">
        <v>0</v>
      </c>
      <c r="Z84" s="65">
        <v>0</v>
      </c>
      <c r="AA84" s="65">
        <v>0</v>
      </c>
      <c r="AB84" s="9">
        <v>0</v>
      </c>
      <c r="AC84" s="96">
        <f t="shared" si="2"/>
        <v>0</v>
      </c>
    </row>
    <row r="85" spans="1:29" s="67" customFormat="1" ht="90" x14ac:dyDescent="0.2">
      <c r="A85" s="80" t="s">
        <v>67</v>
      </c>
      <c r="B85" s="79">
        <v>2259</v>
      </c>
      <c r="C85" s="64" t="s">
        <v>92</v>
      </c>
      <c r="D85" s="23"/>
      <c r="E85" s="36"/>
      <c r="F85" s="14"/>
      <c r="G85" s="16">
        <v>0</v>
      </c>
      <c r="H85" s="16">
        <v>2515145812</v>
      </c>
      <c r="I85" s="16">
        <v>0</v>
      </c>
      <c r="J85" s="9">
        <v>2515145812</v>
      </c>
      <c r="K85" s="65">
        <v>967903167</v>
      </c>
      <c r="L85" s="66" t="s">
        <v>185</v>
      </c>
      <c r="M85" s="65">
        <v>0</v>
      </c>
      <c r="N85" s="65">
        <v>0</v>
      </c>
      <c r="O85" s="65">
        <v>0</v>
      </c>
      <c r="P85" s="14">
        <v>0</v>
      </c>
      <c r="Q85" s="65">
        <v>0</v>
      </c>
      <c r="R85" s="65">
        <v>0</v>
      </c>
      <c r="S85" s="65">
        <v>0</v>
      </c>
      <c r="T85" s="14">
        <v>0</v>
      </c>
      <c r="U85" s="65">
        <v>0</v>
      </c>
      <c r="V85" s="65">
        <v>0</v>
      </c>
      <c r="W85" s="65">
        <v>0</v>
      </c>
      <c r="X85" s="14">
        <v>0</v>
      </c>
      <c r="Y85" s="65">
        <v>0</v>
      </c>
      <c r="Z85" s="65">
        <v>0</v>
      </c>
      <c r="AA85" s="65">
        <v>0</v>
      </c>
      <c r="AB85" s="9">
        <v>0</v>
      </c>
      <c r="AC85" s="96">
        <f t="shared" si="2"/>
        <v>0</v>
      </c>
    </row>
    <row r="86" spans="1:29" ht="56.25" x14ac:dyDescent="0.2">
      <c r="A86" s="75" t="s">
        <v>93</v>
      </c>
      <c r="B86" s="68">
        <v>2169</v>
      </c>
      <c r="C86" s="52" t="s">
        <v>94</v>
      </c>
      <c r="D86" s="28"/>
      <c r="E86" s="35">
        <v>170000000</v>
      </c>
      <c r="F86" s="14">
        <v>170000000</v>
      </c>
      <c r="G86" s="25">
        <v>0</v>
      </c>
      <c r="H86" s="25">
        <v>491081782</v>
      </c>
      <c r="I86" s="25"/>
      <c r="J86" s="9">
        <v>491081782</v>
      </c>
      <c r="K86" s="32">
        <v>491081782</v>
      </c>
      <c r="L86" s="32" t="s">
        <v>188</v>
      </c>
      <c r="M86" s="32">
        <v>0</v>
      </c>
      <c r="N86" s="32">
        <v>491081782</v>
      </c>
      <c r="O86" s="32"/>
      <c r="P86" s="14">
        <v>491081782</v>
      </c>
      <c r="Q86" s="32">
        <v>0</v>
      </c>
      <c r="R86" s="32">
        <v>394845000</v>
      </c>
      <c r="S86" s="32"/>
      <c r="T86" s="14">
        <v>394845000</v>
      </c>
      <c r="U86" s="32">
        <v>0</v>
      </c>
      <c r="V86" s="32">
        <v>109934000</v>
      </c>
      <c r="W86" s="32"/>
      <c r="X86" s="14">
        <v>109934000</v>
      </c>
      <c r="Y86" s="32">
        <v>0</v>
      </c>
      <c r="Z86" s="32">
        <v>13096000</v>
      </c>
      <c r="AA86" s="32"/>
      <c r="AB86" s="9">
        <v>13096000</v>
      </c>
      <c r="AC86" s="96">
        <f t="shared" si="2"/>
        <v>0.22386088026372764</v>
      </c>
    </row>
    <row r="87" spans="1:29" ht="67.5" x14ac:dyDescent="0.2">
      <c r="A87" s="75" t="s">
        <v>93</v>
      </c>
      <c r="B87" s="51">
        <v>2170</v>
      </c>
      <c r="C87" s="27" t="s">
        <v>95</v>
      </c>
      <c r="D87" s="23"/>
      <c r="E87" s="35">
        <v>100000000</v>
      </c>
      <c r="F87" s="14">
        <v>100000000</v>
      </c>
      <c r="G87" s="25">
        <v>0</v>
      </c>
      <c r="H87" s="25">
        <v>100000000</v>
      </c>
      <c r="I87" s="25"/>
      <c r="J87" s="9">
        <v>100000000</v>
      </c>
      <c r="K87" s="32">
        <v>130000000</v>
      </c>
      <c r="L87" s="32" t="s">
        <v>189</v>
      </c>
      <c r="M87" s="32">
        <v>0</v>
      </c>
      <c r="N87" s="32">
        <v>100000000</v>
      </c>
      <c r="O87" s="32"/>
      <c r="P87" s="14">
        <v>100000000</v>
      </c>
      <c r="Q87" s="32">
        <v>0</v>
      </c>
      <c r="R87" s="32">
        <v>100000000</v>
      </c>
      <c r="S87" s="32"/>
      <c r="T87" s="14">
        <v>100000000</v>
      </c>
      <c r="U87" s="32">
        <v>0</v>
      </c>
      <c r="V87" s="32">
        <v>100000000</v>
      </c>
      <c r="W87" s="32"/>
      <c r="X87" s="14">
        <v>100000000</v>
      </c>
      <c r="Y87" s="32">
        <v>0</v>
      </c>
      <c r="Z87" s="32">
        <v>0</v>
      </c>
      <c r="AA87" s="32"/>
      <c r="AB87" s="9">
        <v>0</v>
      </c>
      <c r="AC87" s="96">
        <f t="shared" si="2"/>
        <v>1</v>
      </c>
    </row>
    <row r="88" spans="1:29" ht="67.5" x14ac:dyDescent="0.2">
      <c r="A88" s="75" t="s">
        <v>93</v>
      </c>
      <c r="B88" s="51">
        <v>2171</v>
      </c>
      <c r="C88" s="27" t="s">
        <v>96</v>
      </c>
      <c r="D88" s="28"/>
      <c r="E88" s="35">
        <v>130000000</v>
      </c>
      <c r="F88" s="14">
        <v>130000000</v>
      </c>
      <c r="G88" s="25">
        <v>0</v>
      </c>
      <c r="H88" s="25">
        <v>130000000</v>
      </c>
      <c r="I88" s="25"/>
      <c r="J88" s="9">
        <v>130000000</v>
      </c>
      <c r="K88" s="32">
        <v>130000000</v>
      </c>
      <c r="L88" s="32" t="s">
        <v>190</v>
      </c>
      <c r="M88" s="32">
        <v>0</v>
      </c>
      <c r="N88" s="32">
        <v>130000000</v>
      </c>
      <c r="O88" s="32"/>
      <c r="P88" s="14">
        <v>130000000</v>
      </c>
      <c r="Q88" s="32">
        <v>0</v>
      </c>
      <c r="R88" s="32">
        <v>130000000</v>
      </c>
      <c r="S88" s="32"/>
      <c r="T88" s="14">
        <v>130000000</v>
      </c>
      <c r="U88" s="32">
        <v>0</v>
      </c>
      <c r="V88" s="32">
        <v>130000000</v>
      </c>
      <c r="W88" s="32"/>
      <c r="X88" s="14">
        <v>130000000</v>
      </c>
      <c r="Y88" s="32">
        <v>0</v>
      </c>
      <c r="Z88" s="32">
        <v>0</v>
      </c>
      <c r="AA88" s="32"/>
      <c r="AB88" s="9">
        <v>0</v>
      </c>
      <c r="AC88" s="96">
        <f t="shared" si="2"/>
        <v>1</v>
      </c>
    </row>
    <row r="89" spans="1:29" ht="67.5" x14ac:dyDescent="0.2">
      <c r="A89" s="75" t="s">
        <v>93</v>
      </c>
      <c r="B89" s="51">
        <v>2172</v>
      </c>
      <c r="C89" s="27" t="s">
        <v>97</v>
      </c>
      <c r="D89" s="28"/>
      <c r="E89" s="35">
        <v>170000000</v>
      </c>
      <c r="F89" s="14">
        <v>170000000</v>
      </c>
      <c r="G89" s="25">
        <v>0</v>
      </c>
      <c r="H89" s="25">
        <v>80000000</v>
      </c>
      <c r="I89" s="25"/>
      <c r="J89" s="9">
        <v>80000000</v>
      </c>
      <c r="K89" s="32">
        <v>80000000</v>
      </c>
      <c r="L89" s="32" t="s">
        <v>191</v>
      </c>
      <c r="M89" s="32">
        <v>0</v>
      </c>
      <c r="N89" s="32">
        <v>80000000</v>
      </c>
      <c r="O89" s="32"/>
      <c r="P89" s="14">
        <v>80000000</v>
      </c>
      <c r="Q89" s="32">
        <v>0</v>
      </c>
      <c r="R89" s="32">
        <v>80000000</v>
      </c>
      <c r="S89" s="32"/>
      <c r="T89" s="14">
        <v>80000000</v>
      </c>
      <c r="U89" s="32">
        <v>0</v>
      </c>
      <c r="V89" s="32">
        <v>80000000</v>
      </c>
      <c r="W89" s="32"/>
      <c r="X89" s="14">
        <v>80000000</v>
      </c>
      <c r="Y89" s="32">
        <v>0</v>
      </c>
      <c r="Z89" s="32">
        <v>0</v>
      </c>
      <c r="AA89" s="32"/>
      <c r="AB89" s="9">
        <v>0</v>
      </c>
      <c r="AC89" s="96">
        <f t="shared" si="2"/>
        <v>1</v>
      </c>
    </row>
    <row r="90" spans="1:29" ht="67.5" x14ac:dyDescent="0.2">
      <c r="A90" s="75" t="s">
        <v>93</v>
      </c>
      <c r="B90" s="51">
        <v>2173</v>
      </c>
      <c r="C90" s="27" t="s">
        <v>98</v>
      </c>
      <c r="D90" s="28"/>
      <c r="E90" s="35">
        <v>160000000</v>
      </c>
      <c r="F90" s="14">
        <v>160000000</v>
      </c>
      <c r="G90" s="25">
        <v>0</v>
      </c>
      <c r="H90" s="25">
        <v>160000000</v>
      </c>
      <c r="I90" s="25"/>
      <c r="J90" s="9">
        <v>160000000</v>
      </c>
      <c r="K90" s="32">
        <v>160000000</v>
      </c>
      <c r="L90" s="32" t="s">
        <v>192</v>
      </c>
      <c r="M90" s="32">
        <v>0</v>
      </c>
      <c r="N90" s="32">
        <v>160000000</v>
      </c>
      <c r="O90" s="32"/>
      <c r="P90" s="14">
        <v>160000000</v>
      </c>
      <c r="Q90" s="32">
        <v>0</v>
      </c>
      <c r="R90" s="32">
        <v>160000000</v>
      </c>
      <c r="S90" s="32"/>
      <c r="T90" s="14">
        <v>160000000</v>
      </c>
      <c r="U90" s="32">
        <v>0</v>
      </c>
      <c r="V90" s="32">
        <v>160000000</v>
      </c>
      <c r="W90" s="32"/>
      <c r="X90" s="14">
        <v>160000000</v>
      </c>
      <c r="Y90" s="32">
        <v>0</v>
      </c>
      <c r="Z90" s="32">
        <v>0</v>
      </c>
      <c r="AA90" s="32"/>
      <c r="AB90" s="9">
        <v>0</v>
      </c>
      <c r="AC90" s="96">
        <f t="shared" si="2"/>
        <v>1</v>
      </c>
    </row>
    <row r="91" spans="1:29" ht="67.5" x14ac:dyDescent="0.2">
      <c r="A91" s="75" t="s">
        <v>93</v>
      </c>
      <c r="B91" s="51">
        <v>2174</v>
      </c>
      <c r="C91" s="27" t="s">
        <v>99</v>
      </c>
      <c r="D91" s="24"/>
      <c r="E91" s="35">
        <v>300000000</v>
      </c>
      <c r="F91" s="14">
        <v>300000000</v>
      </c>
      <c r="G91" s="25">
        <v>0</v>
      </c>
      <c r="H91" s="25">
        <v>220000000</v>
      </c>
      <c r="I91" s="25"/>
      <c r="J91" s="9">
        <v>220000000</v>
      </c>
      <c r="K91" s="32">
        <v>240000000</v>
      </c>
      <c r="L91" s="32" t="s">
        <v>193</v>
      </c>
      <c r="M91" s="32">
        <v>0</v>
      </c>
      <c r="N91" s="32">
        <v>220000000</v>
      </c>
      <c r="O91" s="32"/>
      <c r="P91" s="14">
        <v>220000000</v>
      </c>
      <c r="Q91" s="32">
        <v>0</v>
      </c>
      <c r="R91" s="32">
        <v>220000000</v>
      </c>
      <c r="S91" s="32"/>
      <c r="T91" s="14">
        <v>220000000</v>
      </c>
      <c r="U91" s="32">
        <v>0</v>
      </c>
      <c r="V91" s="32">
        <v>220000000</v>
      </c>
      <c r="W91" s="32"/>
      <c r="X91" s="14">
        <v>220000000</v>
      </c>
      <c r="Y91" s="32">
        <v>0</v>
      </c>
      <c r="Z91" s="32">
        <v>0</v>
      </c>
      <c r="AA91" s="32"/>
      <c r="AB91" s="9">
        <v>0</v>
      </c>
      <c r="AC91" s="96">
        <f t="shared" si="2"/>
        <v>1</v>
      </c>
    </row>
    <row r="92" spans="1:29" ht="67.5" x14ac:dyDescent="0.2">
      <c r="A92" s="75" t="s">
        <v>93</v>
      </c>
      <c r="B92" s="51">
        <v>2175</v>
      </c>
      <c r="C92" s="27" t="s">
        <v>100</v>
      </c>
      <c r="D92" s="28"/>
      <c r="E92" s="35">
        <v>40000000</v>
      </c>
      <c r="F92" s="14">
        <v>40000000</v>
      </c>
      <c r="G92" s="25">
        <v>0</v>
      </c>
      <c r="H92" s="25">
        <v>40000000</v>
      </c>
      <c r="I92" s="25"/>
      <c r="J92" s="9">
        <v>40000000</v>
      </c>
      <c r="K92" s="32">
        <v>40000000</v>
      </c>
      <c r="L92" s="32" t="s">
        <v>194</v>
      </c>
      <c r="M92" s="32">
        <v>0</v>
      </c>
      <c r="N92" s="32">
        <v>40000000</v>
      </c>
      <c r="O92" s="32"/>
      <c r="P92" s="14">
        <v>40000000</v>
      </c>
      <c r="Q92" s="32">
        <v>0</v>
      </c>
      <c r="R92" s="32">
        <v>0</v>
      </c>
      <c r="S92" s="32"/>
      <c r="T92" s="14">
        <v>0</v>
      </c>
      <c r="U92" s="32">
        <v>0</v>
      </c>
      <c r="V92" s="32">
        <v>0</v>
      </c>
      <c r="W92" s="32"/>
      <c r="X92" s="14">
        <v>0</v>
      </c>
      <c r="Y92" s="32">
        <v>0</v>
      </c>
      <c r="Z92" s="32">
        <v>0</v>
      </c>
      <c r="AA92" s="32"/>
      <c r="AB92" s="9">
        <v>0</v>
      </c>
      <c r="AC92" s="96">
        <f t="shared" si="2"/>
        <v>0</v>
      </c>
    </row>
    <row r="93" spans="1:29" ht="56.25" x14ac:dyDescent="0.2">
      <c r="A93" s="75" t="s">
        <v>93</v>
      </c>
      <c r="B93" s="51">
        <v>2176</v>
      </c>
      <c r="C93" s="27" t="s">
        <v>101</v>
      </c>
      <c r="D93" s="28"/>
      <c r="E93" s="35">
        <v>40559400</v>
      </c>
      <c r="F93" s="14">
        <v>40559400</v>
      </c>
      <c r="G93" s="25">
        <v>0</v>
      </c>
      <c r="H93" s="25">
        <v>40559400</v>
      </c>
      <c r="I93" s="25"/>
      <c r="J93" s="9">
        <v>40559400</v>
      </c>
      <c r="K93" s="32">
        <v>40559400</v>
      </c>
      <c r="L93" s="32" t="s">
        <v>195</v>
      </c>
      <c r="M93" s="32">
        <v>0</v>
      </c>
      <c r="N93" s="32">
        <v>40559400</v>
      </c>
      <c r="O93" s="32"/>
      <c r="P93" s="14">
        <v>40559400</v>
      </c>
      <c r="Q93" s="32">
        <v>0</v>
      </c>
      <c r="R93" s="32">
        <v>0</v>
      </c>
      <c r="S93" s="32"/>
      <c r="T93" s="14">
        <v>0</v>
      </c>
      <c r="U93" s="32">
        <v>0</v>
      </c>
      <c r="V93" s="32">
        <v>0</v>
      </c>
      <c r="W93" s="32"/>
      <c r="X93" s="14">
        <v>0</v>
      </c>
      <c r="Y93" s="32">
        <v>0</v>
      </c>
      <c r="Z93" s="32">
        <v>0</v>
      </c>
      <c r="AA93" s="32"/>
      <c r="AB93" s="9">
        <v>0</v>
      </c>
      <c r="AC93" s="96">
        <f t="shared" si="2"/>
        <v>0</v>
      </c>
    </row>
    <row r="94" spans="1:29" ht="78.75" x14ac:dyDescent="0.2">
      <c r="A94" s="75" t="s">
        <v>93</v>
      </c>
      <c r="B94" s="51">
        <v>2177</v>
      </c>
      <c r="C94" s="27" t="s">
        <v>102</v>
      </c>
      <c r="D94" s="24"/>
      <c r="E94" s="35">
        <v>80000000</v>
      </c>
      <c r="F94" s="14">
        <v>80000000</v>
      </c>
      <c r="G94" s="25">
        <v>0</v>
      </c>
      <c r="H94" s="25">
        <v>80000000</v>
      </c>
      <c r="I94" s="25"/>
      <c r="J94" s="9">
        <v>80000000</v>
      </c>
      <c r="K94" s="32">
        <v>140000000</v>
      </c>
      <c r="L94" s="32" t="s">
        <v>196</v>
      </c>
      <c r="M94" s="32">
        <v>0</v>
      </c>
      <c r="N94" s="32">
        <v>80000000</v>
      </c>
      <c r="O94" s="32"/>
      <c r="P94" s="14">
        <v>80000000</v>
      </c>
      <c r="Q94" s="32">
        <v>0</v>
      </c>
      <c r="R94" s="32">
        <v>80000000</v>
      </c>
      <c r="S94" s="32"/>
      <c r="T94" s="14">
        <v>80000000</v>
      </c>
      <c r="U94" s="32">
        <v>0</v>
      </c>
      <c r="V94" s="32">
        <v>80000000</v>
      </c>
      <c r="W94" s="32"/>
      <c r="X94" s="14">
        <v>80000000</v>
      </c>
      <c r="Y94" s="32">
        <v>0</v>
      </c>
      <c r="Z94" s="32">
        <v>0</v>
      </c>
      <c r="AA94" s="32"/>
      <c r="AB94" s="9">
        <v>0</v>
      </c>
      <c r="AC94" s="96">
        <f t="shared" si="2"/>
        <v>1</v>
      </c>
    </row>
    <row r="95" spans="1:29" ht="101.25" x14ac:dyDescent="0.2">
      <c r="A95" s="75" t="s">
        <v>93</v>
      </c>
      <c r="B95" s="51">
        <v>2178</v>
      </c>
      <c r="C95" s="27" t="s">
        <v>103</v>
      </c>
      <c r="D95" s="23">
        <v>300000000</v>
      </c>
      <c r="E95" s="49">
        <v>146174438376</v>
      </c>
      <c r="F95" s="14">
        <v>146474438376</v>
      </c>
      <c r="G95" s="25">
        <v>96266328816</v>
      </c>
      <c r="H95" s="25">
        <v>50330610078</v>
      </c>
      <c r="I95" s="25"/>
      <c r="J95" s="9">
        <v>146596938894</v>
      </c>
      <c r="K95" s="32">
        <v>146796536694</v>
      </c>
      <c r="L95" s="32" t="s">
        <v>197</v>
      </c>
      <c r="M95" s="32">
        <v>96265926616</v>
      </c>
      <c r="N95" s="32">
        <v>50330610078</v>
      </c>
      <c r="O95" s="32"/>
      <c r="P95" s="14">
        <v>146596536694</v>
      </c>
      <c r="Q95" s="32">
        <v>89367386758</v>
      </c>
      <c r="R95" s="32">
        <v>50330610078</v>
      </c>
      <c r="S95" s="32"/>
      <c r="T95" s="14">
        <v>139697996836</v>
      </c>
      <c r="U95" s="32">
        <v>66741438981</v>
      </c>
      <c r="V95" s="32">
        <v>35860383116</v>
      </c>
      <c r="W95" s="32"/>
      <c r="X95" s="14">
        <v>102601822097</v>
      </c>
      <c r="Y95" s="32">
        <v>58124831229</v>
      </c>
      <c r="Z95" s="32">
        <v>31209722365</v>
      </c>
      <c r="AA95" s="32"/>
      <c r="AB95" s="9">
        <v>89334553594</v>
      </c>
      <c r="AC95" s="96">
        <f t="shared" si="2"/>
        <v>0.69989061757413917</v>
      </c>
    </row>
    <row r="96" spans="1:29" ht="56.25" x14ac:dyDescent="0.2">
      <c r="A96" s="75" t="s">
        <v>93</v>
      </c>
      <c r="B96" s="51">
        <v>2179</v>
      </c>
      <c r="C96" s="27" t="s">
        <v>104</v>
      </c>
      <c r="D96" s="23"/>
      <c r="E96" s="49">
        <v>1190559501</v>
      </c>
      <c r="F96" s="14">
        <v>1190559501</v>
      </c>
      <c r="G96" s="25">
        <v>500</v>
      </c>
      <c r="H96" s="25">
        <v>1899127001</v>
      </c>
      <c r="I96" s="25"/>
      <c r="J96" s="9">
        <v>1899127501</v>
      </c>
      <c r="K96" s="32">
        <v>1899127001</v>
      </c>
      <c r="L96" s="32" t="s">
        <v>198</v>
      </c>
      <c r="M96" s="32">
        <v>0</v>
      </c>
      <c r="N96" s="32">
        <v>1899127001</v>
      </c>
      <c r="O96" s="32"/>
      <c r="P96" s="14">
        <v>1899127001</v>
      </c>
      <c r="Q96" s="32">
        <v>0</v>
      </c>
      <c r="R96" s="32">
        <v>1859686440</v>
      </c>
      <c r="S96" s="32"/>
      <c r="T96" s="14">
        <v>1859686440</v>
      </c>
      <c r="U96" s="32">
        <v>0</v>
      </c>
      <c r="V96" s="32">
        <v>1207948888</v>
      </c>
      <c r="W96" s="32"/>
      <c r="X96" s="14">
        <v>1207948888</v>
      </c>
      <c r="Y96" s="32">
        <v>0</v>
      </c>
      <c r="Z96" s="32">
        <v>905544448</v>
      </c>
      <c r="AA96" s="32"/>
      <c r="AB96" s="9">
        <v>905544448</v>
      </c>
      <c r="AC96" s="96">
        <f t="shared" si="2"/>
        <v>0.63605465528983463</v>
      </c>
    </row>
    <row r="97" spans="1:29" ht="67.5" x14ac:dyDescent="0.2">
      <c r="A97" s="75" t="s">
        <v>93</v>
      </c>
      <c r="B97" s="51">
        <v>2180</v>
      </c>
      <c r="C97" s="27" t="s">
        <v>105</v>
      </c>
      <c r="D97" s="69">
        <v>440211970</v>
      </c>
      <c r="E97" s="36"/>
      <c r="F97" s="14">
        <v>440211970</v>
      </c>
      <c r="G97" s="25">
        <v>440211970</v>
      </c>
      <c r="H97" s="25">
        <v>0</v>
      </c>
      <c r="I97" s="25"/>
      <c r="J97" s="9">
        <v>440211970</v>
      </c>
      <c r="K97" s="32">
        <v>840362743</v>
      </c>
      <c r="L97" s="32" t="s">
        <v>199</v>
      </c>
      <c r="M97" s="32">
        <v>440211970</v>
      </c>
      <c r="N97" s="32">
        <v>0</v>
      </c>
      <c r="O97" s="32"/>
      <c r="P97" s="14">
        <v>440211970</v>
      </c>
      <c r="Q97" s="32">
        <v>11700000</v>
      </c>
      <c r="R97" s="32">
        <v>0</v>
      </c>
      <c r="S97" s="32"/>
      <c r="T97" s="14">
        <v>11700000</v>
      </c>
      <c r="U97" s="32">
        <v>0</v>
      </c>
      <c r="V97" s="32">
        <v>0</v>
      </c>
      <c r="W97" s="32"/>
      <c r="X97" s="14">
        <v>0</v>
      </c>
      <c r="Y97" s="32">
        <v>0</v>
      </c>
      <c r="Z97" s="32">
        <v>0</v>
      </c>
      <c r="AA97" s="32"/>
      <c r="AB97" s="9">
        <v>0</v>
      </c>
      <c r="AC97" s="96">
        <f t="shared" si="2"/>
        <v>0</v>
      </c>
    </row>
    <row r="98" spans="1:29" ht="67.5" x14ac:dyDescent="0.2">
      <c r="A98" s="75" t="s">
        <v>93</v>
      </c>
      <c r="B98" s="51">
        <v>2181</v>
      </c>
      <c r="C98" s="27" t="s">
        <v>106</v>
      </c>
      <c r="D98" s="23">
        <v>2093743533</v>
      </c>
      <c r="E98" s="36"/>
      <c r="F98" s="14">
        <v>2093743533</v>
      </c>
      <c r="G98" s="25">
        <v>4080782235</v>
      </c>
      <c r="H98" s="25">
        <v>53592947</v>
      </c>
      <c r="I98" s="25"/>
      <c r="J98" s="9">
        <v>4134375182</v>
      </c>
      <c r="K98" s="32">
        <v>4134375182</v>
      </c>
      <c r="L98" s="32" t="s">
        <v>200</v>
      </c>
      <c r="M98" s="32">
        <v>3595782235</v>
      </c>
      <c r="N98" s="32">
        <v>53592947</v>
      </c>
      <c r="O98" s="32"/>
      <c r="P98" s="14">
        <v>3649375182</v>
      </c>
      <c r="Q98" s="32">
        <v>1315248608</v>
      </c>
      <c r="R98" s="32">
        <v>0</v>
      </c>
      <c r="S98" s="32"/>
      <c r="T98" s="14">
        <v>1315248608</v>
      </c>
      <c r="U98" s="32">
        <v>1070143120</v>
      </c>
      <c r="V98" s="32">
        <v>0</v>
      </c>
      <c r="W98" s="32"/>
      <c r="X98" s="14">
        <v>1070143120</v>
      </c>
      <c r="Y98" s="32">
        <v>1070143120</v>
      </c>
      <c r="Z98" s="32">
        <v>0</v>
      </c>
      <c r="AA98" s="32"/>
      <c r="AB98" s="9">
        <v>1070143120</v>
      </c>
      <c r="AC98" s="96">
        <f t="shared" ref="AC98:AC103" si="3">+X98/J98</f>
        <v>0.25884035020796525</v>
      </c>
    </row>
    <row r="99" spans="1:29" ht="67.5" x14ac:dyDescent="0.2">
      <c r="A99" s="75" t="s">
        <v>93</v>
      </c>
      <c r="B99" s="51">
        <v>2182</v>
      </c>
      <c r="C99" s="27" t="s">
        <v>107</v>
      </c>
      <c r="D99" s="69">
        <v>704339152</v>
      </c>
      <c r="E99" s="36"/>
      <c r="F99" s="14">
        <v>704339152</v>
      </c>
      <c r="G99" s="25">
        <v>1812392065</v>
      </c>
      <c r="H99" s="25">
        <v>0</v>
      </c>
      <c r="I99" s="25"/>
      <c r="J99" s="9">
        <v>1812392065</v>
      </c>
      <c r="K99" s="32">
        <v>1612392065</v>
      </c>
      <c r="L99" s="32" t="s">
        <v>201</v>
      </c>
      <c r="M99" s="32">
        <v>1612392065</v>
      </c>
      <c r="N99" s="32">
        <v>0</v>
      </c>
      <c r="O99" s="32"/>
      <c r="P99" s="14">
        <v>1612392065</v>
      </c>
      <c r="Q99" s="32">
        <v>278000000</v>
      </c>
      <c r="R99" s="32">
        <v>0</v>
      </c>
      <c r="S99" s="32"/>
      <c r="T99" s="14">
        <v>278000000</v>
      </c>
      <c r="U99" s="32">
        <v>278000000</v>
      </c>
      <c r="V99" s="32">
        <v>0</v>
      </c>
      <c r="W99" s="32"/>
      <c r="X99" s="14">
        <v>278000000</v>
      </c>
      <c r="Y99" s="32">
        <v>122900000</v>
      </c>
      <c r="Z99" s="32">
        <v>0</v>
      </c>
      <c r="AA99" s="32"/>
      <c r="AB99" s="9">
        <v>122900000</v>
      </c>
      <c r="AC99" s="96">
        <f t="shared" si="3"/>
        <v>0.15338844467960083</v>
      </c>
    </row>
    <row r="100" spans="1:29" ht="56.25" x14ac:dyDescent="0.2">
      <c r="A100" s="75" t="s">
        <v>93</v>
      </c>
      <c r="B100" s="51">
        <v>2183</v>
      </c>
      <c r="C100" s="27" t="s">
        <v>108</v>
      </c>
      <c r="D100" s="69">
        <v>308148379</v>
      </c>
      <c r="E100" s="36"/>
      <c r="F100" s="14">
        <v>308148379</v>
      </c>
      <c r="G100" s="25">
        <v>308148379</v>
      </c>
      <c r="H100" s="25">
        <v>0</v>
      </c>
      <c r="I100" s="25"/>
      <c r="J100" s="9">
        <v>308148379</v>
      </c>
      <c r="K100" s="32">
        <v>308148379</v>
      </c>
      <c r="L100" s="32" t="s">
        <v>202</v>
      </c>
      <c r="M100" s="32">
        <v>308148379</v>
      </c>
      <c r="N100" s="32">
        <v>0</v>
      </c>
      <c r="O100" s="32"/>
      <c r="P100" s="14">
        <v>308148379</v>
      </c>
      <c r="Q100" s="32">
        <v>0</v>
      </c>
      <c r="R100" s="32">
        <v>0</v>
      </c>
      <c r="S100" s="32"/>
      <c r="T100" s="14">
        <v>0</v>
      </c>
      <c r="U100" s="32">
        <v>0</v>
      </c>
      <c r="V100" s="32">
        <v>0</v>
      </c>
      <c r="W100" s="32"/>
      <c r="X100" s="14">
        <v>0</v>
      </c>
      <c r="Y100" s="32">
        <v>0</v>
      </c>
      <c r="Z100" s="32">
        <v>0</v>
      </c>
      <c r="AA100" s="32"/>
      <c r="AB100" s="9">
        <v>0</v>
      </c>
      <c r="AC100" s="96">
        <f t="shared" si="3"/>
        <v>0</v>
      </c>
    </row>
    <row r="101" spans="1:29" ht="56.25" x14ac:dyDescent="0.2">
      <c r="A101" s="75" t="s">
        <v>93</v>
      </c>
      <c r="B101" s="51">
        <v>2184</v>
      </c>
      <c r="C101" s="27" t="s">
        <v>109</v>
      </c>
      <c r="D101" s="69">
        <v>318824660</v>
      </c>
      <c r="E101" s="36"/>
      <c r="F101" s="14">
        <v>318824660</v>
      </c>
      <c r="G101" s="25">
        <v>528942691</v>
      </c>
      <c r="H101" s="25">
        <v>0</v>
      </c>
      <c r="I101" s="25"/>
      <c r="J101" s="9">
        <v>528942691</v>
      </c>
      <c r="K101" s="32">
        <v>528942691</v>
      </c>
      <c r="L101" s="32" t="s">
        <v>203</v>
      </c>
      <c r="M101" s="32">
        <v>318824660</v>
      </c>
      <c r="N101" s="32">
        <v>0</v>
      </c>
      <c r="O101" s="32"/>
      <c r="P101" s="14">
        <v>318824660</v>
      </c>
      <c r="Q101" s="32">
        <v>11600000</v>
      </c>
      <c r="R101" s="32">
        <v>0</v>
      </c>
      <c r="S101" s="32"/>
      <c r="T101" s="14">
        <v>11600000</v>
      </c>
      <c r="U101" s="32">
        <v>0</v>
      </c>
      <c r="V101" s="32">
        <v>0</v>
      </c>
      <c r="W101" s="32"/>
      <c r="X101" s="14">
        <v>0</v>
      </c>
      <c r="Y101" s="32">
        <v>0</v>
      </c>
      <c r="Z101" s="32">
        <v>0</v>
      </c>
      <c r="AA101" s="32"/>
      <c r="AB101" s="9">
        <v>0</v>
      </c>
      <c r="AC101" s="96">
        <f t="shared" si="3"/>
        <v>0</v>
      </c>
    </row>
    <row r="102" spans="1:29" ht="56.25" x14ac:dyDescent="0.2">
      <c r="A102" s="75" t="s">
        <v>93</v>
      </c>
      <c r="B102" s="51">
        <v>2185</v>
      </c>
      <c r="C102" s="27" t="s">
        <v>109</v>
      </c>
      <c r="D102" s="69">
        <v>318824661</v>
      </c>
      <c r="E102" s="36"/>
      <c r="F102" s="14">
        <v>318824661</v>
      </c>
      <c r="G102" s="25">
        <v>753518500</v>
      </c>
      <c r="H102" s="25">
        <v>0</v>
      </c>
      <c r="I102" s="25"/>
      <c r="J102" s="9">
        <v>753518500</v>
      </c>
      <c r="K102" s="32">
        <v>0</v>
      </c>
      <c r="L102" s="32">
        <v>0</v>
      </c>
      <c r="M102" s="32">
        <v>0</v>
      </c>
      <c r="N102" s="32">
        <v>0</v>
      </c>
      <c r="O102" s="32"/>
      <c r="P102" s="14">
        <v>0</v>
      </c>
      <c r="Q102" s="32">
        <v>752640500</v>
      </c>
      <c r="R102" s="32">
        <v>0</v>
      </c>
      <c r="S102" s="32"/>
      <c r="T102" s="14">
        <v>752640500</v>
      </c>
      <c r="U102" s="32">
        <v>400000000</v>
      </c>
      <c r="V102" s="32">
        <v>0</v>
      </c>
      <c r="W102" s="32"/>
      <c r="X102" s="14">
        <v>400000000</v>
      </c>
      <c r="Y102" s="32">
        <v>0</v>
      </c>
      <c r="Z102" s="32">
        <v>0</v>
      </c>
      <c r="AA102" s="32"/>
      <c r="AB102" s="9">
        <v>0</v>
      </c>
      <c r="AC102" s="96">
        <f t="shared" si="3"/>
        <v>0.53084297200400521</v>
      </c>
    </row>
    <row r="103" spans="1:29" x14ac:dyDescent="0.2">
      <c r="B103" s="103" t="s">
        <v>110</v>
      </c>
      <c r="C103" s="103"/>
      <c r="D103" s="70">
        <f t="shared" ref="D103:AA103" si="4">+SUBTOTAL(9,D2:D102)</f>
        <v>84311255703</v>
      </c>
      <c r="E103" s="70">
        <f t="shared" si="4"/>
        <v>297062905961</v>
      </c>
      <c r="F103" s="70">
        <f t="shared" si="4"/>
        <v>381374161664</v>
      </c>
      <c r="G103" s="70">
        <f t="shared" si="4"/>
        <v>239893960165.44</v>
      </c>
      <c r="H103" s="70">
        <f t="shared" si="4"/>
        <v>227132084230</v>
      </c>
      <c r="I103" s="70">
        <f t="shared" si="4"/>
        <v>0</v>
      </c>
      <c r="J103" s="70">
        <f t="shared" si="4"/>
        <v>467026044395.44</v>
      </c>
      <c r="K103" s="70">
        <f t="shared" si="4"/>
        <v>434098637966.26996</v>
      </c>
      <c r="L103" s="70">
        <f t="shared" si="4"/>
        <v>0</v>
      </c>
      <c r="M103" s="70">
        <f t="shared" si="4"/>
        <v>200343189290.26001</v>
      </c>
      <c r="N103" s="70">
        <f t="shared" si="4"/>
        <v>220154324930.22</v>
      </c>
      <c r="O103" s="70">
        <f t="shared" si="4"/>
        <v>0</v>
      </c>
      <c r="P103" s="70">
        <f t="shared" si="4"/>
        <v>420497514220.47998</v>
      </c>
      <c r="Q103" s="70">
        <f t="shared" si="4"/>
        <v>164672963470.5</v>
      </c>
      <c r="R103" s="70">
        <f t="shared" si="4"/>
        <v>175854840875.14001</v>
      </c>
      <c r="S103" s="70">
        <f t="shared" si="4"/>
        <v>0</v>
      </c>
      <c r="T103" s="70">
        <f t="shared" si="4"/>
        <v>340527804345.64001</v>
      </c>
      <c r="U103" s="70">
        <f t="shared" si="4"/>
        <v>106414259298.39</v>
      </c>
      <c r="V103" s="70">
        <f t="shared" si="4"/>
        <v>153120528030</v>
      </c>
      <c r="W103" s="70">
        <f t="shared" si="4"/>
        <v>0</v>
      </c>
      <c r="X103" s="70">
        <f t="shared" si="4"/>
        <v>259534787328.39001</v>
      </c>
      <c r="Y103" s="70">
        <f t="shared" si="4"/>
        <v>72991260582.240005</v>
      </c>
      <c r="Z103" s="70">
        <f t="shared" si="4"/>
        <v>134173057686</v>
      </c>
      <c r="AA103" s="70">
        <f t="shared" si="4"/>
        <v>7500000</v>
      </c>
      <c r="AB103" s="70">
        <f>+SUBTOTAL(9,AB2:AB102)</f>
        <v>207171818268.23999</v>
      </c>
      <c r="AC103" s="96">
        <f t="shared" si="3"/>
        <v>0.5557180171062085</v>
      </c>
    </row>
  </sheetData>
  <autoFilter ref="A1:AB103" xr:uid="{00000000-0009-0000-0000-000000000000}"/>
  <mergeCells count="1">
    <mergeCell ref="B103:C103"/>
  </mergeCells>
  <conditionalFormatting sqref="B77">
    <cfRule type="duplicateValues" dxfId="10" priority="10"/>
  </conditionalFormatting>
  <conditionalFormatting sqref="B78:B79">
    <cfRule type="duplicateValues" dxfId="9" priority="5"/>
  </conditionalFormatting>
  <conditionalFormatting sqref="B78:B79">
    <cfRule type="duplicateValues" dxfId="8" priority="6"/>
  </conditionalFormatting>
  <conditionalFormatting sqref="B83">
    <cfRule type="duplicateValues" dxfId="7" priority="3"/>
  </conditionalFormatting>
  <conditionalFormatting sqref="B83">
    <cfRule type="duplicateValues" dxfId="6" priority="4"/>
  </conditionalFormatting>
  <conditionalFormatting sqref="B84:B85">
    <cfRule type="duplicateValues" dxfId="5" priority="1"/>
  </conditionalFormatting>
  <conditionalFormatting sqref="B84:B85">
    <cfRule type="duplicateValues" dxfId="4" priority="2"/>
  </conditionalFormatting>
  <conditionalFormatting sqref="B80:B82">
    <cfRule type="duplicateValues" dxfId="3" priority="1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35"/>
  <sheetViews>
    <sheetView zoomScale="85" zoomScaleNormal="85" workbookViewId="0">
      <selection activeCell="B35" sqref="B35"/>
    </sheetView>
  </sheetViews>
  <sheetFormatPr baseColWidth="10" defaultRowHeight="15" x14ac:dyDescent="0.25"/>
  <cols>
    <col min="1" max="1" width="19.140625" customWidth="1"/>
    <col min="2" max="2" width="26.5703125" customWidth="1"/>
    <col min="3" max="3" width="17.42578125" customWidth="1"/>
    <col min="4" max="4" width="20.42578125" bestFit="1" customWidth="1"/>
    <col min="5" max="5" width="15.28515625" bestFit="1" customWidth="1"/>
  </cols>
  <sheetData>
    <row r="3" spans="1:3" x14ac:dyDescent="0.25">
      <c r="A3" s="98" t="s">
        <v>275</v>
      </c>
      <c r="B3" t="s">
        <v>277</v>
      </c>
      <c r="C3" t="s">
        <v>278</v>
      </c>
    </row>
    <row r="4" spans="1:3" x14ac:dyDescent="0.25">
      <c r="A4" s="99" t="s">
        <v>10</v>
      </c>
      <c r="B4" s="101">
        <v>6633975199</v>
      </c>
      <c r="C4" s="101">
        <v>2948998339</v>
      </c>
    </row>
    <row r="5" spans="1:3" x14ac:dyDescent="0.25">
      <c r="A5" s="99" t="s">
        <v>20</v>
      </c>
      <c r="B5" s="101">
        <v>4731703671</v>
      </c>
      <c r="C5" s="101">
        <v>1241460662.3899999</v>
      </c>
    </row>
    <row r="6" spans="1:3" x14ac:dyDescent="0.25">
      <c r="A6" s="99" t="s">
        <v>26</v>
      </c>
      <c r="B6" s="101">
        <v>158301173811</v>
      </c>
      <c r="C6" s="101">
        <v>112445408725</v>
      </c>
    </row>
    <row r="7" spans="1:3" x14ac:dyDescent="0.25">
      <c r="A7" s="99" t="s">
        <v>23</v>
      </c>
      <c r="B7" s="101">
        <v>7138242133</v>
      </c>
      <c r="C7" s="101">
        <v>49200000</v>
      </c>
    </row>
    <row r="8" spans="1:3" x14ac:dyDescent="0.25">
      <c r="A8" s="99" t="s">
        <v>35</v>
      </c>
      <c r="B8" s="101">
        <v>11112990514.440001</v>
      </c>
      <c r="C8" s="101">
        <v>2080353916</v>
      </c>
    </row>
    <row r="9" spans="1:3" x14ac:dyDescent="0.25">
      <c r="A9" s="99" t="s">
        <v>52</v>
      </c>
      <c r="B9" s="101">
        <v>1676763911</v>
      </c>
      <c r="C9" s="101">
        <v>663364334</v>
      </c>
    </row>
    <row r="10" spans="1:3" x14ac:dyDescent="0.25">
      <c r="A10" s="99" t="s">
        <v>67</v>
      </c>
      <c r="B10" s="101">
        <v>97461924150</v>
      </c>
      <c r="C10" s="101">
        <v>25709644169</v>
      </c>
    </row>
    <row r="11" spans="1:3" x14ac:dyDescent="0.25">
      <c r="A11" s="99" t="s">
        <v>61</v>
      </c>
      <c r="B11" s="101">
        <v>1990320306</v>
      </c>
      <c r="C11" s="101">
        <v>1643372195</v>
      </c>
    </row>
    <row r="12" spans="1:3" x14ac:dyDescent="0.25">
      <c r="A12" s="99" t="s">
        <v>63</v>
      </c>
      <c r="B12" s="101">
        <v>3417116036</v>
      </c>
      <c r="C12" s="101">
        <v>2444395126</v>
      </c>
    </row>
    <row r="13" spans="1:3" x14ac:dyDescent="0.25">
      <c r="A13" s="99" t="s">
        <v>5</v>
      </c>
      <c r="B13" s="101">
        <v>6167149257</v>
      </c>
      <c r="C13" s="101">
        <v>2342031590</v>
      </c>
    </row>
    <row r="14" spans="1:3" x14ac:dyDescent="0.25">
      <c r="A14" s="99" t="s">
        <v>93</v>
      </c>
      <c r="B14" s="101">
        <v>157815296364</v>
      </c>
      <c r="C14" s="101">
        <v>106437848105</v>
      </c>
    </row>
    <row r="15" spans="1:3" x14ac:dyDescent="0.25">
      <c r="A15" s="99" t="s">
        <v>55</v>
      </c>
      <c r="B15" s="101">
        <v>10579389043</v>
      </c>
      <c r="C15" s="101">
        <v>1528710167</v>
      </c>
    </row>
    <row r="16" spans="1:3" x14ac:dyDescent="0.25">
      <c r="A16" s="99" t="s">
        <v>276</v>
      </c>
      <c r="B16" s="101">
        <v>467026044395.44</v>
      </c>
      <c r="C16" s="101">
        <v>259534787328.39001</v>
      </c>
    </row>
    <row r="22" spans="1:5" x14ac:dyDescent="0.25">
      <c r="A22" s="98" t="s">
        <v>275</v>
      </c>
      <c r="B22" t="s">
        <v>279</v>
      </c>
      <c r="D22" s="100"/>
      <c r="E22" s="100"/>
    </row>
    <row r="23" spans="1:5" x14ac:dyDescent="0.25">
      <c r="A23" s="99" t="s">
        <v>10</v>
      </c>
      <c r="B23" s="102">
        <v>0.51303126184435222</v>
      </c>
      <c r="D23" s="100"/>
      <c r="E23" s="100"/>
    </row>
    <row r="24" spans="1:5" x14ac:dyDescent="0.25">
      <c r="A24" s="99" t="s">
        <v>20</v>
      </c>
      <c r="B24" s="102">
        <v>0.24885130789791332</v>
      </c>
      <c r="D24" s="100"/>
      <c r="E24" s="100"/>
    </row>
    <row r="25" spans="1:5" x14ac:dyDescent="0.25">
      <c r="A25" s="99" t="s">
        <v>26</v>
      </c>
      <c r="B25" s="102">
        <v>0.32428656766693603</v>
      </c>
      <c r="D25" s="100"/>
      <c r="E25" s="100"/>
    </row>
    <row r="26" spans="1:5" x14ac:dyDescent="0.25">
      <c r="A26" s="99" t="s">
        <v>23</v>
      </c>
      <c r="B26" s="102">
        <v>1.5558886590896154E-2</v>
      </c>
      <c r="D26" s="100"/>
      <c r="E26" s="100"/>
    </row>
    <row r="27" spans="1:5" x14ac:dyDescent="0.25">
      <c r="A27" s="99" t="s">
        <v>35</v>
      </c>
      <c r="B27" s="102" t="e">
        <v>#DIV/0!</v>
      </c>
      <c r="D27" s="100"/>
      <c r="E27" s="100"/>
    </row>
    <row r="28" spans="1:5" x14ac:dyDescent="0.25">
      <c r="A28" s="99" t="s">
        <v>52</v>
      </c>
      <c r="B28" s="102">
        <v>0.42363188161267101</v>
      </c>
      <c r="D28" s="100"/>
      <c r="E28" s="100"/>
    </row>
    <row r="29" spans="1:5" x14ac:dyDescent="0.25">
      <c r="A29" s="99" t="s">
        <v>67</v>
      </c>
      <c r="B29" s="102">
        <v>0.19997550255490321</v>
      </c>
      <c r="D29" s="100"/>
      <c r="E29" s="100"/>
    </row>
    <row r="30" spans="1:5" x14ac:dyDescent="0.25">
      <c r="A30" s="99" t="s">
        <v>61</v>
      </c>
      <c r="B30" s="102">
        <v>0.77606792210863651</v>
      </c>
      <c r="D30" s="100"/>
      <c r="E30" s="100"/>
    </row>
    <row r="31" spans="1:5" x14ac:dyDescent="0.25">
      <c r="A31" s="99" t="s">
        <v>63</v>
      </c>
      <c r="B31" s="102">
        <v>0.42960583582238021</v>
      </c>
      <c r="D31" s="100"/>
      <c r="E31" s="100"/>
    </row>
    <row r="32" spans="1:5" x14ac:dyDescent="0.25">
      <c r="A32" s="99" t="s">
        <v>5</v>
      </c>
      <c r="B32" s="102">
        <v>0.45500075560878567</v>
      </c>
      <c r="D32" s="100"/>
      <c r="E32" s="100"/>
    </row>
    <row r="33" spans="1:5" x14ac:dyDescent="0.25">
      <c r="A33" s="99" t="s">
        <v>93</v>
      </c>
      <c r="B33" s="102">
        <v>0.5001692894128984</v>
      </c>
      <c r="D33" s="100"/>
      <c r="E33" s="100"/>
    </row>
    <row r="34" spans="1:5" x14ac:dyDescent="0.25">
      <c r="A34" s="99" t="s">
        <v>55</v>
      </c>
      <c r="B34" s="102">
        <v>0.25968843638279165</v>
      </c>
      <c r="D34" s="100"/>
      <c r="E34" s="100"/>
    </row>
    <row r="35" spans="1:5" x14ac:dyDescent="0.25">
      <c r="A35" s="99" t="s">
        <v>276</v>
      </c>
      <c r="B35" s="102" t="e">
        <v>#DIV/0!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0"/>
  <sheetViews>
    <sheetView workbookViewId="0">
      <pane xSplit="6" ySplit="3" topLeftCell="I4" activePane="bottomRight" state="frozen"/>
      <selection pane="topRight" activeCell="D1" sqref="D1"/>
      <selection pane="bottomLeft" activeCell="A4" sqref="A4"/>
      <selection pane="bottomRight" activeCell="I5" sqref="I5"/>
    </sheetView>
  </sheetViews>
  <sheetFormatPr baseColWidth="10" defaultRowHeight="20.25" customHeight="1" x14ac:dyDescent="0.2"/>
  <cols>
    <col min="1" max="1" width="11.42578125" style="88"/>
    <col min="2" max="2" width="11.42578125" style="88" customWidth="1"/>
    <col min="3" max="3" width="42.42578125" style="88" customWidth="1"/>
    <col min="4" max="5" width="22.28515625" style="88" customWidth="1"/>
    <col min="6" max="6" width="31.85546875" style="93" customWidth="1"/>
    <col min="7" max="7" width="15.85546875" style="90" hidden="1" customWidth="1"/>
    <col min="8" max="8" width="15.28515625" style="88" hidden="1" customWidth="1"/>
    <col min="9" max="9" width="15.42578125" style="88" bestFit="1" customWidth="1"/>
    <col min="10" max="10" width="16.28515625" style="88" customWidth="1"/>
    <col min="11" max="11" width="13.85546875" style="88" bestFit="1" customWidth="1"/>
    <col min="12" max="12" width="12.7109375" style="88" bestFit="1" customWidth="1"/>
    <col min="13" max="16384" width="11.42578125" style="88"/>
  </cols>
  <sheetData>
    <row r="1" spans="2:12" ht="20.25" customHeight="1" x14ac:dyDescent="0.2">
      <c r="B1" s="87"/>
      <c r="F1" s="89">
        <v>0</v>
      </c>
      <c r="G1" s="104" t="s">
        <v>241</v>
      </c>
      <c r="H1" s="104"/>
      <c r="I1" s="104" t="s">
        <v>242</v>
      </c>
      <c r="J1" s="104"/>
    </row>
    <row r="2" spans="2:12" ht="20.25" customHeight="1" x14ac:dyDescent="0.2">
      <c r="C2" s="105" t="s">
        <v>204</v>
      </c>
      <c r="D2" s="105" t="s">
        <v>205</v>
      </c>
      <c r="E2" s="105" t="s">
        <v>205</v>
      </c>
      <c r="F2" s="105" t="s">
        <v>206</v>
      </c>
      <c r="G2" s="82" t="s">
        <v>3</v>
      </c>
      <c r="H2" s="81" t="s">
        <v>4</v>
      </c>
      <c r="I2" s="83" t="s">
        <v>3</v>
      </c>
      <c r="J2" s="83" t="s">
        <v>4</v>
      </c>
      <c r="K2" s="91">
        <v>0</v>
      </c>
    </row>
    <row r="3" spans="2:12" ht="20.25" customHeight="1" x14ac:dyDescent="0.2">
      <c r="C3" s="105"/>
      <c r="D3" s="105"/>
      <c r="E3" s="105"/>
      <c r="F3" s="105"/>
      <c r="G3" s="83">
        <v>0</v>
      </c>
      <c r="H3" s="83">
        <v>0</v>
      </c>
      <c r="I3" s="83">
        <f>SUM(I4:I20)</f>
        <v>2802540975</v>
      </c>
      <c r="J3" s="83">
        <f>SUM(J4:J20)</f>
        <v>107984632</v>
      </c>
      <c r="K3" s="91">
        <f>SUM(I3:J3)</f>
        <v>2910525607</v>
      </c>
      <c r="L3" s="88" t="s">
        <v>243</v>
      </c>
    </row>
    <row r="4" spans="2:12" ht="20.25" customHeight="1" x14ac:dyDescent="0.2">
      <c r="C4" s="92" t="s">
        <v>207</v>
      </c>
      <c r="D4" s="92" t="s">
        <v>247</v>
      </c>
      <c r="E4" s="92" t="s">
        <v>67</v>
      </c>
      <c r="F4" s="86" t="s">
        <v>208</v>
      </c>
      <c r="G4" s="94">
        <v>0</v>
      </c>
      <c r="H4" s="95">
        <v>0</v>
      </c>
      <c r="I4" s="84">
        <v>2151118165</v>
      </c>
      <c r="J4" s="95"/>
      <c r="L4" s="88" t="s">
        <v>244</v>
      </c>
    </row>
    <row r="5" spans="2:12" ht="20.25" customHeight="1" x14ac:dyDescent="0.2">
      <c r="C5" s="92" t="s">
        <v>209</v>
      </c>
      <c r="D5" s="92" t="s">
        <v>247</v>
      </c>
      <c r="E5" s="92" t="s">
        <v>67</v>
      </c>
      <c r="F5" s="86" t="s">
        <v>210</v>
      </c>
      <c r="G5" s="94">
        <v>0</v>
      </c>
      <c r="H5" s="95">
        <v>0</v>
      </c>
      <c r="I5" s="84">
        <v>469698949</v>
      </c>
      <c r="J5" s="95"/>
      <c r="L5" s="88" t="s">
        <v>245</v>
      </c>
    </row>
    <row r="6" spans="2:12" ht="20.25" customHeight="1" x14ac:dyDescent="0.2">
      <c r="C6" s="92" t="s">
        <v>211</v>
      </c>
      <c r="D6" s="92" t="s">
        <v>247</v>
      </c>
      <c r="E6" s="92" t="s">
        <v>67</v>
      </c>
      <c r="F6" s="86" t="s">
        <v>212</v>
      </c>
      <c r="G6" s="94">
        <v>0</v>
      </c>
      <c r="H6" s="95">
        <v>0</v>
      </c>
      <c r="I6" s="84">
        <v>6689705</v>
      </c>
      <c r="J6" s="95"/>
      <c r="L6" s="88" t="s">
        <v>245</v>
      </c>
    </row>
    <row r="7" spans="2:12" ht="20.25" customHeight="1" x14ac:dyDescent="0.2">
      <c r="C7" s="92" t="s">
        <v>213</v>
      </c>
      <c r="D7" s="92" t="s">
        <v>247</v>
      </c>
      <c r="E7" s="92" t="s">
        <v>67</v>
      </c>
      <c r="F7" s="86" t="s">
        <v>214</v>
      </c>
      <c r="G7" s="94">
        <v>0</v>
      </c>
      <c r="H7" s="95">
        <v>0</v>
      </c>
      <c r="I7" s="75"/>
      <c r="J7" s="84">
        <v>0</v>
      </c>
      <c r="L7" s="88" t="s">
        <v>246</v>
      </c>
    </row>
    <row r="8" spans="2:12" ht="20.25" customHeight="1" x14ac:dyDescent="0.2">
      <c r="C8" s="92" t="s">
        <v>215</v>
      </c>
      <c r="D8" s="92" t="s">
        <v>247</v>
      </c>
      <c r="E8" s="92" t="s">
        <v>67</v>
      </c>
      <c r="F8" s="86" t="s">
        <v>216</v>
      </c>
      <c r="G8" s="94">
        <v>0</v>
      </c>
      <c r="H8" s="95">
        <v>0</v>
      </c>
      <c r="I8" s="75"/>
      <c r="J8" s="84">
        <v>0</v>
      </c>
      <c r="L8" s="88" t="s">
        <v>246</v>
      </c>
    </row>
    <row r="9" spans="2:12" ht="20.25" customHeight="1" x14ac:dyDescent="0.2">
      <c r="C9" s="92" t="s">
        <v>217</v>
      </c>
      <c r="D9" s="92" t="s">
        <v>247</v>
      </c>
      <c r="E9" s="92" t="s">
        <v>67</v>
      </c>
      <c r="F9" s="86" t="s">
        <v>218</v>
      </c>
      <c r="G9" s="94">
        <v>0</v>
      </c>
      <c r="H9" s="95">
        <v>0</v>
      </c>
      <c r="I9" s="75"/>
      <c r="J9" s="84">
        <v>0</v>
      </c>
      <c r="L9" s="88" t="s">
        <v>246</v>
      </c>
    </row>
    <row r="10" spans="2:12" ht="20.25" customHeight="1" x14ac:dyDescent="0.2">
      <c r="C10" s="92" t="s">
        <v>219</v>
      </c>
      <c r="D10" s="92" t="s">
        <v>247</v>
      </c>
      <c r="E10" s="92" t="s">
        <v>67</v>
      </c>
      <c r="F10" s="86" t="s">
        <v>220</v>
      </c>
      <c r="G10" s="94">
        <v>0</v>
      </c>
      <c r="H10" s="95">
        <v>0</v>
      </c>
      <c r="I10" s="75"/>
      <c r="J10" s="84">
        <v>46000000</v>
      </c>
      <c r="L10" s="88" t="s">
        <v>246</v>
      </c>
    </row>
    <row r="11" spans="2:12" ht="20.25" customHeight="1" x14ac:dyDescent="0.2">
      <c r="C11" s="92" t="s">
        <v>221</v>
      </c>
      <c r="D11" s="92" t="s">
        <v>247</v>
      </c>
      <c r="E11" s="92" t="s">
        <v>67</v>
      </c>
      <c r="F11" s="86" t="s">
        <v>222</v>
      </c>
      <c r="G11" s="94">
        <v>0</v>
      </c>
      <c r="H11" s="95">
        <v>0</v>
      </c>
      <c r="I11" s="75"/>
      <c r="J11" s="84">
        <v>11812500</v>
      </c>
      <c r="L11" s="88" t="s">
        <v>246</v>
      </c>
    </row>
    <row r="12" spans="2:12" ht="20.25" customHeight="1" x14ac:dyDescent="0.2">
      <c r="C12" s="92" t="s">
        <v>223</v>
      </c>
      <c r="D12" s="92" t="s">
        <v>247</v>
      </c>
      <c r="E12" s="92" t="s">
        <v>67</v>
      </c>
      <c r="F12" s="86" t="s">
        <v>224</v>
      </c>
      <c r="G12" s="94">
        <v>0</v>
      </c>
      <c r="H12" s="95">
        <v>0</v>
      </c>
      <c r="I12" s="75"/>
      <c r="J12" s="84">
        <v>11812500</v>
      </c>
      <c r="L12" s="88" t="s">
        <v>246</v>
      </c>
    </row>
    <row r="13" spans="2:12" ht="20.25" customHeight="1" x14ac:dyDescent="0.2">
      <c r="C13" s="92" t="s">
        <v>225</v>
      </c>
      <c r="D13" s="92" t="s">
        <v>247</v>
      </c>
      <c r="E13" s="92" t="s">
        <v>67</v>
      </c>
      <c r="F13" s="86" t="s">
        <v>226</v>
      </c>
      <c r="G13" s="94">
        <v>0</v>
      </c>
      <c r="H13" s="95">
        <v>0</v>
      </c>
      <c r="I13" s="75"/>
      <c r="J13" s="84">
        <v>6517241</v>
      </c>
      <c r="L13" s="88" t="s">
        <v>246</v>
      </c>
    </row>
    <row r="14" spans="2:12" ht="20.25" customHeight="1" x14ac:dyDescent="0.2">
      <c r="C14" s="92" t="s">
        <v>227</v>
      </c>
      <c r="D14" s="92" t="s">
        <v>247</v>
      </c>
      <c r="E14" s="92" t="s">
        <v>67</v>
      </c>
      <c r="F14" s="86" t="s">
        <v>228</v>
      </c>
      <c r="G14" s="94">
        <v>0</v>
      </c>
      <c r="H14" s="95">
        <v>0</v>
      </c>
      <c r="I14" s="75"/>
      <c r="J14" s="84">
        <v>8217391</v>
      </c>
      <c r="L14" s="88" t="s">
        <v>246</v>
      </c>
    </row>
    <row r="15" spans="2:12" ht="20.25" customHeight="1" x14ac:dyDescent="0.2">
      <c r="C15" s="92" t="s">
        <v>229</v>
      </c>
      <c r="D15" s="92" t="s">
        <v>247</v>
      </c>
      <c r="E15" s="92" t="s">
        <v>67</v>
      </c>
      <c r="F15" s="86" t="s">
        <v>230</v>
      </c>
      <c r="G15" s="94">
        <v>0</v>
      </c>
      <c r="H15" s="95">
        <v>0</v>
      </c>
      <c r="I15" s="75"/>
      <c r="J15" s="84">
        <v>5906250</v>
      </c>
      <c r="L15" s="88" t="s">
        <v>246</v>
      </c>
    </row>
    <row r="16" spans="2:12" ht="20.25" customHeight="1" x14ac:dyDescent="0.2">
      <c r="C16" s="92" t="s">
        <v>231</v>
      </c>
      <c r="D16" s="92" t="s">
        <v>247</v>
      </c>
      <c r="E16" s="92" t="s">
        <v>67</v>
      </c>
      <c r="F16" s="86" t="s">
        <v>232</v>
      </c>
      <c r="G16" s="94">
        <v>0</v>
      </c>
      <c r="H16" s="95">
        <v>0</v>
      </c>
      <c r="I16" s="75"/>
      <c r="J16" s="84">
        <v>5906250</v>
      </c>
      <c r="L16" s="88" t="s">
        <v>246</v>
      </c>
    </row>
    <row r="17" spans="3:12" ht="20.25" customHeight="1" x14ac:dyDescent="0.2">
      <c r="C17" s="92" t="s">
        <v>233</v>
      </c>
      <c r="D17" s="92" t="s">
        <v>247</v>
      </c>
      <c r="E17" s="92" t="s">
        <v>67</v>
      </c>
      <c r="F17" s="86" t="s">
        <v>234</v>
      </c>
      <c r="G17" s="94">
        <v>0</v>
      </c>
      <c r="H17" s="95">
        <v>0</v>
      </c>
      <c r="I17" s="75"/>
      <c r="J17" s="84">
        <v>11812500</v>
      </c>
      <c r="L17" s="88" t="s">
        <v>246</v>
      </c>
    </row>
    <row r="18" spans="3:12" ht="20.25" customHeight="1" x14ac:dyDescent="0.2">
      <c r="C18" s="92" t="s">
        <v>235</v>
      </c>
      <c r="D18" s="92" t="s">
        <v>248</v>
      </c>
      <c r="E18" s="92" t="s">
        <v>35</v>
      </c>
      <c r="F18" s="85" t="s">
        <v>236</v>
      </c>
      <c r="G18" s="94"/>
      <c r="H18" s="95"/>
      <c r="I18" s="84">
        <v>32993357</v>
      </c>
      <c r="J18" s="84"/>
    </row>
    <row r="19" spans="3:12" ht="20.25" customHeight="1" x14ac:dyDescent="0.2">
      <c r="C19" s="92" t="s">
        <v>237</v>
      </c>
      <c r="D19" s="92" t="s">
        <v>248</v>
      </c>
      <c r="E19" s="92" t="s">
        <v>35</v>
      </c>
      <c r="F19" s="85" t="s">
        <v>238</v>
      </c>
      <c r="G19" s="94"/>
      <c r="H19" s="95"/>
      <c r="I19" s="84">
        <v>100</v>
      </c>
      <c r="J19" s="84"/>
    </row>
    <row r="20" spans="3:12" ht="20.25" customHeight="1" x14ac:dyDescent="0.2">
      <c r="C20" s="92" t="s">
        <v>239</v>
      </c>
      <c r="D20" s="92" t="s">
        <v>248</v>
      </c>
      <c r="E20" s="92" t="s">
        <v>35</v>
      </c>
      <c r="F20" s="86" t="s">
        <v>240</v>
      </c>
      <c r="G20" s="94"/>
      <c r="H20" s="95"/>
      <c r="I20" s="84">
        <v>142040699</v>
      </c>
      <c r="J20" s="84"/>
    </row>
  </sheetData>
  <autoFilter ref="B3:L20" xr:uid="{00000000-0009-0000-0000-000003000000}"/>
  <mergeCells count="6">
    <mergeCell ref="G1:H1"/>
    <mergeCell ref="I1:J1"/>
    <mergeCell ref="C2:C3"/>
    <mergeCell ref="D2:D3"/>
    <mergeCell ref="F2:F3"/>
    <mergeCell ref="E2:E3"/>
  </mergeCells>
  <conditionalFormatting sqref="A1:A1048576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TD</vt:lpstr>
      <vt:lpstr>Hoja2</vt:lpstr>
      <vt:lpstr>sobrantes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2020-10-06T17:55:53Z</dcterms:created>
  <dcterms:modified xsi:type="dcterms:W3CDTF">2021-04-27T21:40:08Z</dcterms:modified>
</cp:coreProperties>
</file>