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Daniela Egas\Desktop\"/>
    </mc:Choice>
  </mc:AlternateContent>
  <xr:revisionPtr revIDLastSave="0" documentId="8_{CD7237B0-31BA-4876-8F27-D90BF61A264B}" xr6:coauthVersionLast="40" xr6:coauthVersionMax="40" xr10:uidLastSave="{00000000-0000-0000-0000-000000000000}"/>
  <bookViews>
    <workbookView xWindow="0" yWindow="0" windowWidth="20490" windowHeight="7545" xr2:uid="{00000000-000D-0000-FFFF-FFFF00000000}"/>
  </bookViews>
  <sheets>
    <sheet name="CULTURA CIUDADANA MPIO POPAYAN" sheetId="6" r:id="rId1"/>
    <sheet name="PLAN MAESTRO DE MOVILIDAD" sheetId="10" r:id="rId2"/>
    <sheet name="MODERNIZACION" sheetId="8" r:id="rId3"/>
    <sheet name="SEGURIDAD VIAL" sheetId="11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0" i="8" l="1"/>
  <c r="O14" i="8"/>
  <c r="K12" i="8" l="1"/>
  <c r="K10" i="8"/>
  <c r="O14" i="10" l="1"/>
  <c r="O12" i="10"/>
  <c r="O11" i="10"/>
  <c r="K10" i="10"/>
  <c r="K13" i="10"/>
  <c r="O13" i="10" s="1"/>
  <c r="K11" i="10"/>
  <c r="K9" i="10"/>
  <c r="O10" i="11" l="1"/>
  <c r="O9" i="11"/>
  <c r="O10" i="10" l="1"/>
  <c r="O9" i="10"/>
  <c r="O16" i="8" l="1"/>
  <c r="O12" i="8"/>
  <c r="O11" i="8"/>
  <c r="O9" i="8"/>
  <c r="O12" i="6" l="1"/>
  <c r="O1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molano lopez</author>
    <author>Full name</author>
  </authors>
  <commentList>
    <comment ref="K7" authorId="0" shapeId="0" xr:uid="{00000000-0006-0000-0000-000001000000}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 xr:uid="{00000000-0006-0000-0000-000002000000}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 xr:uid="{00000000-0006-0000-0000-000003000000}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 xr:uid="{00000000-0006-0000-0000-000004000000}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 xr:uid="{00000000-0006-0000-0000-000005000000}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 xr:uid="{00000000-0006-0000-0000-000006000000}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 xr:uid="{00000000-0006-0000-0000-000007000000}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 xr:uid="{00000000-0006-0000-0000-000008000000}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 xr:uid="{00000000-0006-0000-0000-000009000000}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 xr:uid="{00000000-0006-0000-0000-00000A000000}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 xr:uid="{00000000-0006-0000-0000-00000B000000}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molano lopez</author>
    <author>Full name</author>
  </authors>
  <commentList>
    <comment ref="K7" authorId="0" shapeId="0" xr:uid="{00000000-0006-0000-0100-000001000000}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 xr:uid="{00000000-0006-0000-0100-000002000000}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 xr:uid="{00000000-0006-0000-0100-000003000000}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 xr:uid="{00000000-0006-0000-0100-000004000000}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 xr:uid="{00000000-0006-0000-0100-000005000000}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 xr:uid="{00000000-0006-0000-0100-000006000000}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 xr:uid="{00000000-0006-0000-0100-000007000000}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 xr:uid="{00000000-0006-0000-0100-000008000000}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 xr:uid="{00000000-0006-0000-0100-000009000000}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 xr:uid="{00000000-0006-0000-0100-00000A000000}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 xr:uid="{00000000-0006-0000-0100-00000B000000}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molano lopez</author>
    <author>Full name</author>
    <author>Administrador</author>
  </authors>
  <commentList>
    <comment ref="K7" authorId="0" shapeId="0" xr:uid="{00000000-0006-0000-0200-000001000000}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 xr:uid="{00000000-0006-0000-0200-000002000000}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 xr:uid="{00000000-0006-0000-0200-000003000000}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 xr:uid="{00000000-0006-0000-0200-000004000000}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 xr:uid="{00000000-0006-0000-0200-000005000000}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 xr:uid="{00000000-0006-0000-0200-000006000000}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 xr:uid="{00000000-0006-0000-0200-000007000000}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 xr:uid="{00000000-0006-0000-0200-000008000000}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 xr:uid="{00000000-0006-0000-0200-000009000000}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 xr:uid="{00000000-0006-0000-0200-00000A000000}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 xr:uid="{00000000-0006-0000-0200-00000B000000}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 xr:uid="{00000000-0006-0000-0200-00000C000000}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  <comment ref="K9" authorId="2" shapeId="0" xr:uid="{00000000-0006-0000-0200-00000D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1$150.000.000 presupuesto 2019 y 45.000.000 de vigencia futura</t>
        </r>
      </text>
    </comment>
    <comment ref="K10" authorId="2" shapeId="0" xr:uid="{00000000-0006-0000-0200-00000E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1$150.000.000 presupuesto 2019 y 45.000.000 de vigencia futura</t>
        </r>
      </text>
    </comment>
    <comment ref="O10" authorId="2" shapeId="0" xr:uid="{00000000-0006-0000-0200-00000F000000}">
      <text>
        <r>
          <rPr>
            <b/>
            <sz val="9"/>
            <color indexed="81"/>
            <rFont val="Tahoma"/>
            <family val="2"/>
          </rPr>
          <t>Administrador:</t>
        </r>
        <r>
          <rPr>
            <sz val="9"/>
            <color indexed="81"/>
            <rFont val="Tahoma"/>
            <family val="2"/>
          </rPr>
          <t xml:space="preserve">
1$150.000.000 presupuesto 2019 y 45.000.000 de vigencia futura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luis alberto molano lopez</author>
    <author>Full name</author>
  </authors>
  <commentList>
    <comment ref="K7" authorId="0" shapeId="0" xr:uid="{00000000-0006-0000-0300-000001000000}">
      <text>
        <r>
          <rPr>
            <sz val="10"/>
            <color indexed="81"/>
            <rFont val="Tahoma"/>
            <family val="2"/>
          </rPr>
          <t>Registre la fuente del presupuesto asignado para cada actividad de los Indicadores de producto.</t>
        </r>
      </text>
    </comment>
    <comment ref="P7" authorId="0" shapeId="0" xr:uid="{00000000-0006-0000-0300-000002000000}">
      <text>
        <r>
          <rPr>
            <sz val="10"/>
            <color indexed="81"/>
            <rFont val="Tahoma"/>
            <family val="2"/>
          </rPr>
          <t>Marque aquellos meses del año en los cuales ejecutará las actividades planeadas.</t>
        </r>
      </text>
    </comment>
    <comment ref="A8" authorId="0" shapeId="0" xr:uid="{00000000-0006-0000-0300-000003000000}">
      <text>
        <r>
          <rPr>
            <sz val="10"/>
            <color indexed="81"/>
            <rFont val="Tahoma"/>
            <family val="2"/>
          </rPr>
          <t>Registre el nombre del proyecto o, en su defecto, el nombre del Programa del PDM.</t>
        </r>
      </text>
    </comment>
    <comment ref="B8" authorId="0" shapeId="0" xr:uid="{00000000-0006-0000-0300-000004000000}">
      <text>
        <r>
          <rPr>
            <sz val="10"/>
            <color indexed="81"/>
            <rFont val="Tahoma"/>
            <family val="2"/>
          </rPr>
          <t>Registre el número del Proyecto expedido por el Banco de Proyectos de la Oficina Asesora de Planeacion Municipal.</t>
        </r>
      </text>
    </comment>
    <comment ref="C8" authorId="1" shapeId="0" xr:uid="{00000000-0006-0000-0300-000005000000}">
      <text>
        <r>
          <rPr>
            <sz val="9"/>
            <color indexed="81"/>
            <rFont val="Tahoma"/>
            <family val="2"/>
          </rPr>
          <t>Registre el Indicador de Resultado correspondiente al Programa del Plan de Desarrollo.</t>
        </r>
      </text>
    </comment>
    <comment ref="D8" authorId="1" shapeId="0" xr:uid="{00000000-0006-0000-0300-000006000000}">
      <text>
        <r>
          <rPr>
            <sz val="9"/>
            <color indexed="81"/>
            <rFont val="Tahoma"/>
            <family val="2"/>
          </rPr>
          <t>Registre el (los) Indicador (es) de Producto.</t>
        </r>
      </text>
    </comment>
    <comment ref="E8" authorId="0" shapeId="0" xr:uid="{00000000-0006-0000-0300-000007000000}">
      <text>
        <r>
          <rPr>
            <sz val="10"/>
            <color indexed="81"/>
            <rFont val="Tahoma"/>
            <family val="2"/>
          </rPr>
          <t>Registre el nombre del Proceso (o Procesos), que ejecuta actividades del Plan de accion.</t>
        </r>
      </text>
    </comment>
    <comment ref="F8" authorId="0" shapeId="0" xr:uid="{00000000-0006-0000-0300-000008000000}">
      <text>
        <r>
          <rPr>
            <sz val="10"/>
            <color indexed="81"/>
            <rFont val="Tahoma"/>
            <family val="2"/>
          </rPr>
          <t>Registre el nombre del subproceso (o subprocesos), que ejecuta actividades del Plan de accion.</t>
        </r>
      </text>
    </comment>
    <comment ref="H8" authorId="0" shapeId="0" xr:uid="{00000000-0006-0000-0300-000009000000}">
      <text>
        <r>
          <rPr>
            <sz val="10"/>
            <color indexed="81"/>
            <rFont val="Tahoma"/>
            <family val="2"/>
          </rPr>
          <t>Describa las actividades a realizar en el año, para dar cumplimiento a cada Indicador de producto.</t>
        </r>
      </text>
    </comment>
    <comment ref="I8" authorId="0" shapeId="0" xr:uid="{00000000-0006-0000-0300-00000A000000}">
      <text>
        <r>
          <rPr>
            <sz val="10"/>
            <color indexed="81"/>
            <rFont val="Tahoma"/>
            <family val="2"/>
          </rPr>
          <t>Idenfique el funcionario (o funcionarios) encargado de ejecutar la actividad.</t>
        </r>
      </text>
    </comment>
    <comment ref="J8" authorId="0" shapeId="0" xr:uid="{00000000-0006-0000-0300-00000B000000}">
      <text>
        <r>
          <rPr>
            <sz val="10"/>
            <color indexed="81"/>
            <rFont val="Tahoma"/>
            <family val="2"/>
          </rPr>
          <t>Identifique la clase de contrato que se requiere para ejecutar la actividad: prestacion de servicios, compraventa, convenio, etc.</t>
        </r>
      </text>
    </comment>
    <comment ref="O8" authorId="0" shapeId="0" xr:uid="{00000000-0006-0000-0300-00000C000000}">
      <text>
        <r>
          <rPr>
            <b/>
            <sz val="9"/>
            <color indexed="81"/>
            <rFont val="Tahoma"/>
            <family val="2"/>
          </rPr>
          <t>campo formulado, NO BORRAR!</t>
        </r>
      </text>
    </comment>
  </commentList>
</comments>
</file>

<file path=xl/sharedStrings.xml><?xml version="1.0" encoding="utf-8"?>
<sst xmlns="http://schemas.openxmlformats.org/spreadsheetml/2006/main" count="272" uniqueCount="117">
  <si>
    <t>PRESUPUESTO  ASIGNADO</t>
  </si>
  <si>
    <t>PROYECTO O PROGRAMA DEL PDM</t>
  </si>
  <si>
    <t>INDICADOR DE RESULTADO</t>
  </si>
  <si>
    <t>No.</t>
  </si>
  <si>
    <t>INDICADOR DE PRODUCTO</t>
  </si>
  <si>
    <t>RESPONSABLE DE LA ACTIVIDAD</t>
  </si>
  <si>
    <t>PLANEACION DE ACTIVIDADES</t>
  </si>
  <si>
    <t>2016 - 2019</t>
  </si>
  <si>
    <t>VIGENCIA PLAN DE ACCION:</t>
  </si>
  <si>
    <t>FUNCIONARIO RESPONSABLE:</t>
  </si>
  <si>
    <t>FUNCIONARIO DE APOYO:</t>
  </si>
  <si>
    <t># RADICADO BANCO DE PROYECTOS</t>
  </si>
  <si>
    <t>RECURSOS PROPIOS</t>
  </si>
  <si>
    <t>SGP</t>
  </si>
  <si>
    <t>SGR</t>
  </si>
  <si>
    <t>OTROS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</si>
  <si>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</si>
  <si>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</si>
  <si>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</si>
  <si>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</si>
  <si>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</si>
  <si>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</si>
  <si>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</si>
  <si>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</si>
  <si>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</si>
  <si>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 xml:space="preserve">CRONOGRAMA DE EJECUCION </t>
  </si>
  <si>
    <t>REQUERIMIENTOS DE CONTRATACION</t>
  </si>
  <si>
    <t>PROCESO</t>
  </si>
  <si>
    <t>SUBPROCESO</t>
  </si>
  <si>
    <t xml:space="preserve">TOTAL </t>
  </si>
  <si>
    <t>UNIDAD ADMINISTRATIVA RESPONSABLE:</t>
  </si>
  <si>
    <t>FECHA DE EVALUACION:</t>
  </si>
  <si>
    <t>PLAN DE DESARROLLO:</t>
  </si>
  <si>
    <t>ACTIVIDADES POR INDICADOR</t>
  </si>
  <si>
    <t>ALCALDIA DE POPAYAN</t>
  </si>
  <si>
    <t>PLAN DE ACCION</t>
  </si>
  <si>
    <t>F-DPE-PD-03</t>
  </si>
  <si>
    <t>VERSION 04</t>
  </si>
  <si>
    <t>PÁGINA 1 DE 1</t>
  </si>
  <si>
    <t>Ciudadanos
sensibilizados en
educación vial
para la movilidad
segura en
Instituciones
educativas e
infractores
multados dentro
de las campañas</t>
  </si>
  <si>
    <t>Gestión de Movilidad</t>
  </si>
  <si>
    <t xml:space="preserve">Cobertura de las
Campañas de promoción
de uso de la bicicleta,
realizadas en instituciones 
de educación pública.   </t>
  </si>
  <si>
    <t>Cobertura de Campañas educativas de movilidad segura implementadas en instituciones de educación pública.</t>
  </si>
  <si>
    <t>Mantener la estrategia de educación a conductores por medio de comparendos educativos.</t>
  </si>
  <si>
    <t>Mantener el plan de capacitación hacia una Movilidad Segura orientados a los infractores  multados dentro de las campañas.</t>
  </si>
  <si>
    <t>Fortalecimiento de las Campañas anuales de control rutinario del certificado de revisión técnico mecánico del parque automotor implementadas.</t>
  </si>
  <si>
    <t xml:space="preserve">Acciones de prevención, regulación y control que garantizan la fluidez del tránsito.
</t>
  </si>
  <si>
    <t>Red Semafórica de la ciudad mantenida en buen estado.</t>
  </si>
  <si>
    <t>Señalización horizontal, vertical y elevada mantenida en buen estado.</t>
  </si>
  <si>
    <t>Capacidad operativa y tecnológica aumentada para  un eficiente control en las vías.</t>
  </si>
  <si>
    <t>Acciones realizadas para la  implementación de sistemas de fotodetecciones de violación de las normas de transito.</t>
  </si>
  <si>
    <t>Plan para el seguimiento y control a empresas del servicio público terrestre automotor y escolar legalmenteconstituidas.</t>
  </si>
  <si>
    <t>Acciones de regulación y control ejecutadas para vehículos de tracción animal.</t>
  </si>
  <si>
    <t>Acciones que conlleven a realizar el proceso de sustitución de vehículos de tracción animal.</t>
  </si>
  <si>
    <t>Tránsito y Seguridad Víal y Transporte</t>
  </si>
  <si>
    <t xml:space="preserve">Viajes en la partición modal de la ciudad que se realizan en bicicleta
</t>
  </si>
  <si>
    <t>Tiempo promedio (en minutos) de viaje en la ciudad de Popayán,  en todos los modos.</t>
  </si>
  <si>
    <t>Fortalecimiento de las acciones de articulación de la mesa de la bicicleta</t>
  </si>
  <si>
    <t xml:space="preserve">Plan de regulación e implementación de acciones para el uso de la bicicleta realizado
</t>
  </si>
  <si>
    <t xml:space="preserve">Implementación del Plan Maestro de movilidad
</t>
  </si>
  <si>
    <t xml:space="preserve">Acciones ejecutadas para la movilidad no motorizada
</t>
  </si>
  <si>
    <t>Gestión Eficiente de la Movilidad y el Transporte</t>
  </si>
  <si>
    <t xml:space="preserve">Cultura Ciudadana en las Vias  </t>
  </si>
  <si>
    <t>Mortalidad por accidentes de tránsito disminuida -  Víctimas fatales por  cada 100.000  habitantes.(*) Tasa Fuente: Policía Seccional de Tránsito Año - 2015</t>
  </si>
  <si>
    <t>Intersecciones con pasos peatonales seguros.</t>
  </si>
  <si>
    <t>Estudio de ingeniería, movilidad y transito realizados</t>
  </si>
  <si>
    <t>Gestión e Implementación de convenios pararealizar  accionesde seguridad  vial enpuntos"críticos"de" accidentalidad"</t>
  </si>
  <si>
    <t>Prestacion de Servicios, Carrera Administrativa y Provisionalidad</t>
  </si>
  <si>
    <t xml:space="preserve">Jorge Urrutia </t>
  </si>
  <si>
    <t>Convenios</t>
  </si>
  <si>
    <t xml:space="preserve">Realizar procesos integrales de evaluación Institucional que permitan mejorar las capacidades institucionales, técnicas y financieras propias de la secretaria de Tránsito y Transporte Municipal, a fin de optimizar la atención de sus competencias institucionales y legales..
</t>
  </si>
  <si>
    <t>implementación de estrategias y convenios para el control del tránsito y seguridad vial del municipio para la capacidad operativa y tecnológica aumentada para un eficiente control en las vías</t>
  </si>
  <si>
    <t>IMPLEMENTACIÓN DEL PROGRAMA DE TRANSITO Y TRANSPORTE 2019 MODERNIZACIÓN PARA LA MOVILIDAD Y
EL TRANSPORTE EN EL MUNICIPIO DE POPPAYAN</t>
  </si>
  <si>
    <t xml:space="preserve">Camilo Vallejo,Liseth Vanesa Plazas   </t>
  </si>
  <si>
    <t>Procesos de selección abreviada y mínima cuantía</t>
  </si>
  <si>
    <t xml:space="preserve"> Mínima cuantía</t>
  </si>
  <si>
    <t>Instalacion de señalización  vertical y elevada y demarcacion horizontal de acuerdo con las necesidades del Municipio</t>
  </si>
  <si>
    <t xml:space="preserve">Controles de transito carnetizacion, capacitacion a conductores, verificacion e implementacion de microchips  para la identificacion de los equinos, </t>
  </si>
  <si>
    <t>Ejecutar proyecto de sustitucion de vehiculos de traccion animal segunda fase</t>
  </si>
  <si>
    <t>Plan de delimitacion de zonas de parqueo . (Zonas azules).</t>
  </si>
  <si>
    <t xml:space="preserve"> 18-9-19-001-02022.  
19-9-19-001-02129.                        </t>
  </si>
  <si>
    <t>Recuperación de cartera de la Secretaría de Tránsito, a fin de evitar la prescripcion de multas y comparendos.</t>
  </si>
  <si>
    <t>Contratos de apoyo  la gestion</t>
  </si>
  <si>
    <t>ALEJANDRO LOZADA Y JORGE URRUTIA</t>
  </si>
  <si>
    <t>PROCESO DE MINIMA CUANTIA</t>
  </si>
  <si>
    <t xml:space="preserve">Acciones de articulacion mesa de la bicicleta   </t>
  </si>
  <si>
    <t>Ejecutar el proyecto de bicicletas públicas para Popayán BICCIPP, compra de Microchips de seguimiento para nuevas bicicletas publicas y ejecutar las acciones del Plan de regulación e implementación de acciones para el uso de la bicicleta</t>
  </si>
  <si>
    <t>contratos de apoyo a la gestion</t>
  </si>
  <si>
    <t>Fortalecer el apoyo institucional de la secretaria de transito para generar acciones para una movilidad segura</t>
  </si>
  <si>
    <t>FONDO DE ESTABILIZACION DE LA TARIFA DEL SEPT</t>
  </si>
  <si>
    <t>RUBEN E CAICEDO CELIS</t>
  </si>
  <si>
    <t>BIBIANA BRAVO</t>
  </si>
  <si>
    <t>ANA MARIA ROJAS-CAMILO VALLEJO-SHIRLEY MUÑOZ</t>
  </si>
  <si>
    <t>Vanessa Plazas</t>
  </si>
  <si>
    <t>no se necesita recurso</t>
  </si>
  <si>
    <t xml:space="preserve">elaboracion del plan de delimitacion de zonas de parqueo </t>
  </si>
  <si>
    <t>sin recurso</t>
  </si>
  <si>
    <t xml:space="preserve">SECRETARIA DE TRANSITO Y TRANSPORTE </t>
  </si>
  <si>
    <t xml:space="preserve">MARIA CLAUDIA BERNAL </t>
  </si>
  <si>
    <t>IMPLEMENTACION DEL PROGRAMA DE TRANSITO Y TRANSPORTE 2019 IMPLEMENTACION DEL PLAN MAESTRO DE MOVILIDAD POPAYAN</t>
  </si>
  <si>
    <t>IMPLEMENTACION DEL PROGRAMA DE TRANSITO Y TRANSPORTE 2019 CULTURA CIUDADANA  EL MUNICIPIO DE POPAYAN</t>
  </si>
  <si>
    <t xml:space="preserve"> 19-9-19-001-02024               19-9-19-001-02130          </t>
  </si>
  <si>
    <t>Campañas de control rutinario a vehiculos, Auditorias a empresas de transporte publico, convenio con CDA para adquisicion equipos de medicion de gases</t>
  </si>
  <si>
    <t>$15.000.000</t>
  </si>
  <si>
    <t>jorge urrutia, Alejandro Lozada.</t>
  </si>
  <si>
    <t>IMPLEMENTACION DEL PROGRAMA DE TRANSITO Y TRANSPORTE 2019 SEGURIDAD VIAL EN EL MUNICIPIO DE POPAYAN</t>
  </si>
  <si>
    <t>Estudios de movilidad para mejoramiento de la fluidez del tránsito en sitios críticos, generación de pasos seguros para peatones e implementación de soluciones resultado de estudios de Tránsito.</t>
  </si>
  <si>
    <t>Mantenimiento preventivo y correctivo, programación y ajustes de la Red Semafórica del Municipio, de acuerdo con las condiciones del tránsito y factores de temporalidad</t>
  </si>
  <si>
    <t>$134.000.000</t>
  </si>
  <si>
    <t>Acciones de prevencion, regulacion y control que garantizan la fluidez del transito (VF)</t>
  </si>
  <si>
    <t>Realizar campañas de seguridad enfocadas a la seguridad vial con lineamientos tecnicos que garanticen el transito seguro de conductores y peatones.</t>
  </si>
  <si>
    <t>Campañas de prevencion, seguridad vial, cultura ciudadana y ambiental</t>
  </si>
  <si>
    <t>Campañas de prevención, seguridad vial, cultura ciudadana y ambiental.(VF)</t>
  </si>
  <si>
    <t>$456.233.733</t>
  </si>
  <si>
    <t xml:space="preserve">19-9-19-001-02021
19-9-19-001-02128              </t>
  </si>
  <si>
    <t>19-9-19-001-02025                           19-9-19-001-02131</t>
  </si>
  <si>
    <t>$177.431.215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</si>
</sst>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-* #,##0\ &quot;€&quot;_-;\-* #,##0\ &quot;€&quot;_-;_-* &quot;-&quot;\ &quot;€&quot;_-;_-@_-"/>
    <numFmt numFmtId="164" formatCode="&quot;$&quot;\ #,##0_);\(&quot;$&quot;\ #,##0\)"/>
    <numFmt numFmtId="165" formatCode="_(&quot;$&quot;\ * #,##0.00_);_(&quot;$&quot;\ * \(#,##0.00\);_(&quot;$&quot;\ * &quot;-&quot;??_);_(@_)"/>
    <numFmt numFmtId="166" formatCode="_-[$$-240A]* #,##0_-;\-[$$-240A]* #,##0_-;_-[$$-240A]* &quot;-&quot;??_-;_-@_-"/>
  </numFmts>
  <fonts count="1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theme="1"/>
      <name val="Arial"/>
      <family val="2"/>
    </font>
    <font>
      <sz val="10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42" fontId="1" fillId="0" borderId="0" applyFont="0" applyFill="0" applyBorder="0" applyAlignment="0" applyProtection="0"/>
  </cellStyleXfs>
  <cellXfs count="123">
    <xf numFmtId="0" fontId="0" fillId="0" borderId="0" xfId="0"/>
    <xf numFmtId="0" fontId="5" fillId="2" borderId="2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7" fillId="0" borderId="2" xfId="0" applyFont="1" applyBorder="1" applyAlignment="1">
      <alignment horizontal="justify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ill="1" applyProtection="1">
      <protection locked="0"/>
    </xf>
    <xf numFmtId="15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7" fillId="0" borderId="2" xfId="0" applyFont="1" applyFill="1" applyBorder="1"/>
    <xf numFmtId="164" fontId="7" fillId="0" borderId="2" xfId="1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vertical="center" wrapText="1"/>
      <protection locked="0"/>
    </xf>
    <xf numFmtId="0" fontId="8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vertical="center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top"/>
    </xf>
    <xf numFmtId="164" fontId="1" fillId="0" borderId="2" xfId="1" applyNumberFormat="1" applyFont="1" applyBorder="1" applyAlignment="1">
      <alignment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6" xfId="0" applyFont="1" applyBorder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 applyAlignment="1">
      <alignment horizontal="left" vertical="center"/>
    </xf>
    <xf numFmtId="0" fontId="7" fillId="5" borderId="2" xfId="0" applyFont="1" applyFill="1" applyBorder="1" applyAlignment="1">
      <alignment horizontal="justify"/>
    </xf>
    <xf numFmtId="0" fontId="7" fillId="5" borderId="2" xfId="0" applyFont="1" applyFill="1" applyBorder="1"/>
    <xf numFmtId="164" fontId="0" fillId="0" borderId="2" xfId="1" applyNumberFormat="1" applyFont="1" applyBorder="1" applyAlignment="1">
      <alignment vertical="center" wrapText="1"/>
    </xf>
    <xf numFmtId="164" fontId="0" fillId="0" borderId="2" xfId="1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wrapText="1"/>
    </xf>
    <xf numFmtId="0" fontId="0" fillId="0" borderId="6" xfId="0" applyFont="1" applyBorder="1" applyAlignment="1">
      <alignment vertical="top" wrapText="1"/>
    </xf>
    <xf numFmtId="0" fontId="0" fillId="6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vertical="top" wrapText="1"/>
    </xf>
    <xf numFmtId="164" fontId="0" fillId="6" borderId="2" xfId="1" applyNumberFormat="1" applyFont="1" applyFill="1" applyBorder="1" applyAlignment="1">
      <alignment vertical="center" wrapText="1"/>
    </xf>
    <xf numFmtId="164" fontId="1" fillId="6" borderId="2" xfId="1" applyNumberFormat="1" applyFont="1" applyFill="1" applyBorder="1" applyAlignment="1">
      <alignment vertical="center" wrapText="1"/>
    </xf>
    <xf numFmtId="0" fontId="2" fillId="6" borderId="0" xfId="0" applyFont="1" applyFill="1" applyAlignment="1">
      <alignment vertical="center"/>
    </xf>
    <xf numFmtId="0" fontId="0" fillId="6" borderId="0" xfId="0" applyFill="1" applyProtection="1">
      <protection locked="0"/>
    </xf>
    <xf numFmtId="0" fontId="7" fillId="6" borderId="7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6" borderId="0" xfId="0" applyFill="1"/>
    <xf numFmtId="0" fontId="8" fillId="6" borderId="2" xfId="0" applyFont="1" applyFill="1" applyBorder="1" applyAlignment="1" applyProtection="1">
      <alignment vertical="center" wrapText="1"/>
      <protection locked="0"/>
    </xf>
    <xf numFmtId="0" fontId="8" fillId="6" borderId="2" xfId="0" applyFont="1" applyFill="1" applyBorder="1" applyAlignment="1" applyProtection="1">
      <alignment horizontal="center" vertical="center" wrapText="1"/>
      <protection locked="0"/>
    </xf>
    <xf numFmtId="0" fontId="8" fillId="6" borderId="2" xfId="0" applyFont="1" applyFill="1" applyBorder="1" applyAlignment="1" applyProtection="1">
      <alignment horizontal="left" vertical="center" wrapText="1"/>
      <protection locked="0"/>
    </xf>
    <xf numFmtId="15" fontId="7" fillId="6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 vertical="center"/>
    </xf>
    <xf numFmtId="164" fontId="7" fillId="6" borderId="2" xfId="1" applyNumberFormat="1" applyFont="1" applyFill="1" applyBorder="1" applyAlignment="1">
      <alignment vertical="center" wrapText="1"/>
    </xf>
    <xf numFmtId="0" fontId="7" fillId="6" borderId="2" xfId="0" applyFont="1" applyFill="1" applyBorder="1" applyAlignment="1">
      <alignment horizontal="justify"/>
    </xf>
    <xf numFmtId="0" fontId="7" fillId="6" borderId="2" xfId="0" applyFont="1" applyFill="1" applyBorder="1"/>
    <xf numFmtId="0" fontId="0" fillId="6" borderId="2" xfId="0" applyFill="1" applyBorder="1"/>
    <xf numFmtId="0" fontId="9" fillId="6" borderId="0" xfId="0" applyFont="1" applyFill="1" applyAlignment="1">
      <alignment vertical="top" wrapText="1"/>
    </xf>
    <xf numFmtId="0" fontId="0" fillId="6" borderId="2" xfId="0" applyFont="1" applyFill="1" applyBorder="1" applyAlignment="1">
      <alignment horizontal="left" vertical="center" wrapText="1"/>
    </xf>
    <xf numFmtId="0" fontId="0" fillId="6" borderId="2" xfId="0" applyFont="1" applyFill="1" applyBorder="1" applyAlignment="1">
      <alignment horizontal="left" vertical="center"/>
    </xf>
    <xf numFmtId="0" fontId="0" fillId="6" borderId="7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justify" vertical="top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6" borderId="5" xfId="0" applyFont="1" applyFill="1" applyBorder="1" applyAlignment="1">
      <alignment vertical="top" wrapText="1"/>
    </xf>
    <xf numFmtId="0" fontId="0" fillId="6" borderId="6" xfId="0" applyFont="1" applyFill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9" fillId="6" borderId="2" xfId="0" applyFont="1" applyFill="1" applyBorder="1" applyAlignment="1">
      <alignment wrapText="1"/>
    </xf>
    <xf numFmtId="0" fontId="0" fillId="6" borderId="2" xfId="0" applyFont="1" applyFill="1" applyBorder="1" applyAlignment="1">
      <alignment wrapText="1"/>
    </xf>
    <xf numFmtId="164" fontId="0" fillId="6" borderId="2" xfId="1" applyNumberFormat="1" applyFon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left" vertical="center" wrapText="1"/>
    </xf>
    <xf numFmtId="0" fontId="9" fillId="6" borderId="2" xfId="0" applyFont="1" applyFill="1" applyBorder="1" applyAlignment="1">
      <alignment horizontal="justify" vertical="center"/>
    </xf>
    <xf numFmtId="0" fontId="0" fillId="6" borderId="2" xfId="0" applyFont="1" applyFill="1" applyBorder="1" applyAlignment="1">
      <alignment vertical="center" wrapText="1"/>
    </xf>
    <xf numFmtId="0" fontId="9" fillId="6" borderId="0" xfId="0" applyFont="1" applyFill="1" applyAlignment="1">
      <alignment horizontal="justify" vertical="center"/>
    </xf>
    <xf numFmtId="0" fontId="0" fillId="0" borderId="2" xfId="0" applyBorder="1" applyAlignment="1">
      <alignment vertical="top" wrapText="1"/>
    </xf>
    <xf numFmtId="0" fontId="0" fillId="6" borderId="0" xfId="0" applyFont="1" applyFill="1"/>
    <xf numFmtId="0" fontId="0" fillId="6" borderId="7" xfId="0" applyFont="1" applyFill="1" applyBorder="1" applyAlignment="1">
      <alignment horizontal="center" vertical="center" wrapText="1"/>
    </xf>
    <xf numFmtId="0" fontId="0" fillId="6" borderId="6" xfId="0" applyFont="1" applyFill="1" applyBorder="1" applyAlignment="1" applyProtection="1">
      <alignment vertical="top" wrapText="1"/>
      <protection locked="0"/>
    </xf>
    <xf numFmtId="0" fontId="0" fillId="6" borderId="2" xfId="0" applyFont="1" applyFill="1" applyBorder="1" applyAlignment="1">
      <alignment horizontal="center" vertical="center" wrapText="1"/>
    </xf>
    <xf numFmtId="166" fontId="0" fillId="6" borderId="2" xfId="0" applyNumberFormat="1" applyFont="1" applyFill="1" applyBorder="1"/>
    <xf numFmtId="0" fontId="0" fillId="6" borderId="5" xfId="0" applyFont="1" applyFill="1" applyBorder="1" applyAlignment="1" applyProtection="1">
      <alignment vertical="top" wrapText="1"/>
      <protection locked="0"/>
    </xf>
    <xf numFmtId="0" fontId="0" fillId="6" borderId="7" xfId="0" applyFont="1" applyFill="1" applyBorder="1" applyAlignment="1" applyProtection="1">
      <alignment vertical="top" wrapText="1"/>
      <protection locked="0"/>
    </xf>
    <xf numFmtId="42" fontId="0" fillId="6" borderId="2" xfId="2" applyFont="1" applyFill="1" applyBorder="1" applyAlignment="1">
      <alignment vertical="center" wrapText="1"/>
    </xf>
    <xf numFmtId="0" fontId="9" fillId="0" borderId="2" xfId="0" applyFont="1" applyBorder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right" vertical="center"/>
      <protection locked="0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>
      <alignment horizontal="center" vertical="center"/>
    </xf>
    <xf numFmtId="0" fontId="0" fillId="0" borderId="5" xfId="0" applyFill="1" applyBorder="1" applyAlignment="1" applyProtection="1">
      <alignment horizontal="center" vertical="top" wrapText="1"/>
      <protection locked="0"/>
    </xf>
    <xf numFmtId="0" fontId="0" fillId="0" borderId="6" xfId="0" applyFill="1" applyBorder="1" applyAlignment="1" applyProtection="1">
      <alignment horizontal="center" vertical="top" wrapText="1"/>
      <protection locked="0"/>
    </xf>
    <xf numFmtId="0" fontId="0" fillId="0" borderId="2" xfId="0" applyFill="1" applyBorder="1" applyAlignment="1" applyProtection="1">
      <alignment horizontal="justify" vertical="top" wrapText="1"/>
      <protection locked="0"/>
    </xf>
    <xf numFmtId="0" fontId="0" fillId="0" borderId="2" xfId="0" applyFill="1" applyBorder="1" applyAlignment="1" applyProtection="1">
      <alignment horizontal="justify" vertical="top"/>
      <protection locked="0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2" fillId="6" borderId="2" xfId="0" applyFont="1" applyFill="1" applyBorder="1" applyAlignment="1">
      <alignment horizontal="center" vertical="center"/>
    </xf>
    <xf numFmtId="0" fontId="8" fillId="6" borderId="2" xfId="0" applyFont="1" applyFill="1" applyBorder="1" applyAlignment="1" applyProtection="1">
      <alignment horizontal="right" vertical="center"/>
      <protection locked="0"/>
    </xf>
    <xf numFmtId="0" fontId="5" fillId="6" borderId="5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 applyProtection="1">
      <alignment horizontal="center" vertical="center" wrapText="1"/>
      <protection locked="0"/>
    </xf>
    <xf numFmtId="0" fontId="5" fillId="6" borderId="2" xfId="0" applyFont="1" applyFill="1" applyBorder="1" applyAlignment="1">
      <alignment horizontal="center" vertical="center"/>
    </xf>
    <xf numFmtId="0" fontId="0" fillId="6" borderId="2" xfId="0" applyFont="1" applyFill="1" applyBorder="1" applyAlignment="1" applyProtection="1">
      <alignment horizontal="center" vertical="top" wrapText="1"/>
      <protection locked="0"/>
    </xf>
    <xf numFmtId="0" fontId="0" fillId="6" borderId="5" xfId="0" applyFont="1" applyFill="1" applyBorder="1" applyAlignment="1" applyProtection="1">
      <alignment horizontal="center" vertical="top" wrapText="1"/>
      <protection locked="0"/>
    </xf>
    <xf numFmtId="0" fontId="0" fillId="6" borderId="6" xfId="0" applyFont="1" applyFill="1" applyBorder="1" applyAlignment="1" applyProtection="1">
      <alignment horizontal="center" vertical="top" wrapText="1"/>
      <protection locked="0"/>
    </xf>
    <xf numFmtId="0" fontId="0" fillId="6" borderId="7" xfId="0" applyFont="1" applyFill="1" applyBorder="1" applyAlignment="1" applyProtection="1">
      <alignment horizontal="center" vertical="top" wrapText="1"/>
      <protection locked="0"/>
    </xf>
    <xf numFmtId="0" fontId="0" fillId="6" borderId="5" xfId="0" applyFont="1" applyFill="1" applyBorder="1" applyAlignment="1">
      <alignment vertical="top" wrapText="1"/>
    </xf>
    <xf numFmtId="0" fontId="0" fillId="6" borderId="6" xfId="0" applyFont="1" applyFill="1" applyBorder="1" applyAlignment="1">
      <alignment vertical="top" wrapText="1"/>
    </xf>
    <xf numFmtId="0" fontId="0" fillId="6" borderId="7" xfId="0" applyFont="1" applyFill="1" applyBorder="1" applyAlignment="1">
      <alignment vertical="top" wrapText="1"/>
    </xf>
    <xf numFmtId="0" fontId="0" fillId="0" borderId="2" xfId="0" applyFill="1" applyBorder="1" applyAlignment="1" applyProtection="1">
      <alignment horizontal="center" vertical="top" wrapText="1"/>
      <protection locked="0"/>
    </xf>
  </cellXfs>
  <cellStyles count="3">
    <cellStyle name="Moneda" xfId="1" builtinId="4"/>
    <cellStyle name="Moneda [0]" xfId="2" builtinId="7"/>
    <cellStyle name="Normal" xfId="0" builtinId="0"/>
  </cellStyles>
  <dxfs count="0"/>
  <tableStyles count="0" defaultTableStyle="TableStyleMedium2" defaultPivotStyle="PivotStyleLight16"/>
  <colors>
    <mruColors>
      <color rgb="FFFFFF66"/>
      <color rgb="FFFF7C80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530678</xdr:colOff>
      <xdr:row>0</xdr:row>
      <xdr:rowOff>0</xdr:rowOff>
    </xdr:from>
    <xdr:to>
      <xdr:col>0</xdr:col>
      <xdr:colOff>1251857</xdr:colOff>
      <xdr:row>2</xdr:row>
      <xdr:rowOff>187866</xdr:rowOff>
    </xdr:to>
    <xdr:pic>
      <xdr:nvPicPr>
        <xdr:cNvPr id="2" name="Imagen 9" descr="ESCUDO AMP 20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678" y="0"/>
          <a:ext cx="721179" cy="5879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4"/>
  <sheetViews>
    <sheetView tabSelected="1" topLeftCell="C1" zoomScale="70" zoomScaleNormal="70" workbookViewId="0">
      <selection activeCell="O13" sqref="O13"/>
    </sheetView>
  </sheetViews>
  <sheetFormatPr baseColWidth="10" defaultRowHeight="15" x14ac:dyDescent="0.2"/>
  <cols>
    <col min="1" max="1" width="20.77734375" customWidth="1"/>
    <col min="2" max="2" width="13.77734375" customWidth="1"/>
    <col min="3" max="3" width="20" customWidth="1"/>
    <col min="4" max="4" width="21" customWidth="1"/>
    <col min="5" max="6" width="13.77734375" customWidth="1"/>
    <col min="7" max="7" width="4.44140625" customWidth="1"/>
    <col min="8" max="8" width="23.21875" customWidth="1"/>
    <col min="9" max="9" width="15.77734375" customWidth="1"/>
    <col min="10" max="10" width="19.33203125" customWidth="1"/>
    <col min="11" max="11" width="12.5546875" customWidth="1"/>
    <col min="12" max="13" width="10.77734375" customWidth="1"/>
    <col min="14" max="14" width="8.6640625" customWidth="1"/>
    <col min="15" max="15" width="13.109375" customWidth="1"/>
    <col min="16" max="27" width="1.77734375" customWidth="1"/>
  </cols>
  <sheetData>
    <row r="1" spans="1:27" s="15" customFormat="1" ht="15.75" x14ac:dyDescent="0.2">
      <c r="A1" s="89"/>
      <c r="B1" s="89" t="s">
        <v>34</v>
      </c>
      <c r="C1" s="89"/>
      <c r="D1" s="89"/>
      <c r="E1" s="89"/>
      <c r="F1" s="89"/>
      <c r="G1" s="89"/>
      <c r="H1" s="89"/>
      <c r="I1" s="89"/>
      <c r="J1" s="89"/>
      <c r="K1" s="89" t="s">
        <v>36</v>
      </c>
      <c r="L1" s="89"/>
    </row>
    <row r="2" spans="1:27" s="15" customFormat="1" ht="15.75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 t="s">
        <v>37</v>
      </c>
      <c r="L2" s="89"/>
    </row>
    <row r="3" spans="1:27" s="15" customFormat="1" ht="15.75" x14ac:dyDescent="0.2">
      <c r="A3" s="89"/>
      <c r="B3" s="89" t="s">
        <v>35</v>
      </c>
      <c r="C3" s="89"/>
      <c r="D3" s="89"/>
      <c r="E3" s="89"/>
      <c r="F3" s="89"/>
      <c r="G3" s="89"/>
      <c r="H3" s="89"/>
      <c r="I3" s="89"/>
      <c r="J3" s="89"/>
      <c r="K3" s="89" t="s">
        <v>38</v>
      </c>
      <c r="L3" s="89"/>
    </row>
    <row r="4" spans="1:27" s="15" customFormat="1" ht="15.75" x14ac:dyDescent="0.2"/>
    <row r="5" spans="1:27" ht="35.1" customHeight="1" x14ac:dyDescent="0.2">
      <c r="A5" s="13" t="s">
        <v>32</v>
      </c>
      <c r="B5" s="16" t="s">
        <v>7</v>
      </c>
      <c r="C5" s="90" t="s">
        <v>30</v>
      </c>
      <c r="D5" s="90"/>
      <c r="E5" s="91" t="s">
        <v>97</v>
      </c>
      <c r="F5" s="91"/>
      <c r="G5" s="5"/>
    </row>
    <row r="6" spans="1:27" ht="30" customHeight="1" x14ac:dyDescent="0.2">
      <c r="A6" s="13" t="s">
        <v>8</v>
      </c>
      <c r="B6" s="16">
        <v>2018</v>
      </c>
      <c r="C6" s="90" t="s">
        <v>9</v>
      </c>
      <c r="D6" s="90"/>
      <c r="E6" s="91"/>
      <c r="F6" s="91"/>
      <c r="G6" s="5"/>
    </row>
    <row r="7" spans="1:27" ht="30" customHeight="1" x14ac:dyDescent="0.2">
      <c r="A7" s="14" t="s">
        <v>31</v>
      </c>
      <c r="B7" s="6"/>
      <c r="C7" s="90" t="s">
        <v>10</v>
      </c>
      <c r="D7" s="90"/>
      <c r="E7" s="91" t="s">
        <v>98</v>
      </c>
      <c r="F7" s="91"/>
      <c r="G7" s="92" t="s">
        <v>3</v>
      </c>
      <c r="H7" s="94" t="s">
        <v>6</v>
      </c>
      <c r="I7" s="95"/>
      <c r="J7" s="96"/>
      <c r="K7" s="97" t="s">
        <v>0</v>
      </c>
      <c r="L7" s="97"/>
      <c r="M7" s="97"/>
      <c r="N7" s="97"/>
      <c r="O7" s="97"/>
      <c r="P7" s="98" t="s">
        <v>25</v>
      </c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7" ht="44.25" customHeight="1" x14ac:dyDescent="0.2">
      <c r="A8" s="17" t="s">
        <v>1</v>
      </c>
      <c r="B8" s="17" t="s">
        <v>11</v>
      </c>
      <c r="C8" s="17" t="s">
        <v>2</v>
      </c>
      <c r="D8" s="1" t="s">
        <v>4</v>
      </c>
      <c r="E8" s="1" t="s">
        <v>27</v>
      </c>
      <c r="F8" s="1" t="s">
        <v>28</v>
      </c>
      <c r="G8" s="93"/>
      <c r="H8" s="11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18" t="s">
        <v>16</v>
      </c>
      <c r="Q8" s="18" t="s">
        <v>17</v>
      </c>
      <c r="R8" s="18" t="s">
        <v>18</v>
      </c>
      <c r="S8" s="18" t="s">
        <v>19</v>
      </c>
      <c r="T8" s="18" t="s">
        <v>18</v>
      </c>
      <c r="U8" s="18" t="s">
        <v>20</v>
      </c>
      <c r="V8" s="18" t="s">
        <v>20</v>
      </c>
      <c r="W8" s="18" t="s">
        <v>19</v>
      </c>
      <c r="X8" s="18" t="s">
        <v>21</v>
      </c>
      <c r="Y8" s="18" t="s">
        <v>22</v>
      </c>
      <c r="Z8" s="18" t="s">
        <v>23</v>
      </c>
      <c r="AA8" s="18" t="s">
        <v>24</v>
      </c>
    </row>
    <row r="9" spans="1:27" ht="122.25" customHeight="1" x14ac:dyDescent="0.2">
      <c r="A9" s="99" t="s">
        <v>100</v>
      </c>
      <c r="B9" s="99" t="s">
        <v>101</v>
      </c>
      <c r="C9" s="101" t="s">
        <v>39</v>
      </c>
      <c r="D9" s="28" t="s">
        <v>45</v>
      </c>
      <c r="E9" s="103" t="s">
        <v>61</v>
      </c>
      <c r="F9" s="103" t="s">
        <v>62</v>
      </c>
      <c r="G9" s="12">
        <v>1</v>
      </c>
      <c r="H9" s="76" t="s">
        <v>102</v>
      </c>
      <c r="I9" s="27" t="s">
        <v>104</v>
      </c>
      <c r="J9" s="32"/>
      <c r="K9" s="36" t="s">
        <v>103</v>
      </c>
      <c r="L9" s="9"/>
      <c r="M9" s="9"/>
      <c r="N9" s="9"/>
      <c r="O9" s="36" t="s">
        <v>103</v>
      </c>
      <c r="P9" s="33"/>
      <c r="Q9" s="34"/>
      <c r="R9" s="34"/>
      <c r="S9" s="34"/>
      <c r="T9" s="34"/>
      <c r="U9" s="34"/>
      <c r="V9" s="34"/>
      <c r="W9" s="2"/>
      <c r="X9" s="2"/>
      <c r="Y9" s="2"/>
      <c r="Z9" s="7"/>
      <c r="AA9" s="7"/>
    </row>
    <row r="10" spans="1:27" ht="122.25" customHeight="1" x14ac:dyDescent="0.2">
      <c r="A10" s="100"/>
      <c r="B10" s="100"/>
      <c r="C10" s="101"/>
      <c r="D10" s="77" t="s">
        <v>112</v>
      </c>
      <c r="E10" s="104"/>
      <c r="F10" s="104"/>
      <c r="G10" s="12"/>
      <c r="H10" s="37" t="s">
        <v>111</v>
      </c>
      <c r="I10" s="27" t="s">
        <v>104</v>
      </c>
      <c r="J10" s="32"/>
      <c r="K10" s="36" t="s">
        <v>113</v>
      </c>
      <c r="L10" s="9"/>
      <c r="M10" s="9"/>
      <c r="N10" s="9"/>
      <c r="O10" s="36" t="s">
        <v>113</v>
      </c>
      <c r="P10" s="33"/>
      <c r="Q10" s="34"/>
      <c r="R10" s="34"/>
      <c r="S10" s="34"/>
      <c r="T10" s="34"/>
      <c r="U10" s="34"/>
      <c r="V10" s="34"/>
      <c r="W10" s="2"/>
      <c r="X10" s="2"/>
      <c r="Y10" s="2"/>
      <c r="Z10" s="7"/>
      <c r="AA10" s="7"/>
    </row>
    <row r="11" spans="1:27" ht="45" customHeight="1" x14ac:dyDescent="0.2">
      <c r="A11" s="100"/>
      <c r="B11" s="100"/>
      <c r="C11" s="102"/>
      <c r="D11" s="25" t="s">
        <v>41</v>
      </c>
      <c r="E11" s="104"/>
      <c r="F11" s="104"/>
      <c r="G11" s="4">
        <v>3</v>
      </c>
      <c r="H11" s="27"/>
      <c r="I11" s="27"/>
      <c r="J11" s="32"/>
      <c r="K11" s="20"/>
      <c r="L11" s="9"/>
      <c r="M11" s="9"/>
      <c r="N11" s="9"/>
      <c r="O11" s="9">
        <f t="shared" ref="O11:O12" si="0">SUM(K11:N11)</f>
        <v>0</v>
      </c>
      <c r="P11" s="33"/>
      <c r="Q11" s="34"/>
      <c r="R11" s="34"/>
      <c r="S11" s="34"/>
      <c r="T11" s="34"/>
      <c r="U11" s="34"/>
      <c r="V11" s="34"/>
      <c r="W11" s="2"/>
      <c r="X11" s="2"/>
      <c r="Y11" s="2"/>
      <c r="Z11" s="7"/>
      <c r="AA11" s="7"/>
    </row>
    <row r="12" spans="1:27" ht="63.75" customHeight="1" x14ac:dyDescent="0.2">
      <c r="A12" s="100"/>
      <c r="B12" s="100"/>
      <c r="C12" s="102"/>
      <c r="D12" s="26" t="s">
        <v>43</v>
      </c>
      <c r="E12" s="104"/>
      <c r="F12" s="104"/>
      <c r="G12" s="4">
        <v>4</v>
      </c>
      <c r="H12" s="27"/>
      <c r="I12" s="27"/>
      <c r="J12" s="32"/>
      <c r="K12" s="20"/>
      <c r="L12" s="9"/>
      <c r="M12" s="9"/>
      <c r="N12" s="9"/>
      <c r="O12" s="9">
        <f t="shared" si="0"/>
        <v>0</v>
      </c>
      <c r="P12" s="33"/>
      <c r="Q12" s="34"/>
      <c r="R12" s="34"/>
      <c r="S12" s="34"/>
      <c r="T12" s="34"/>
      <c r="U12" s="34"/>
      <c r="V12" s="34"/>
      <c r="W12" s="2"/>
      <c r="X12" s="2"/>
      <c r="Y12" s="2"/>
      <c r="Z12" s="7"/>
      <c r="AA12" s="7"/>
    </row>
    <row r="13" spans="1:27" ht="102.75" customHeight="1" x14ac:dyDescent="0.2">
      <c r="A13" s="100"/>
      <c r="B13" s="100"/>
      <c r="C13" s="102"/>
      <c r="D13" s="28" t="s">
        <v>44</v>
      </c>
      <c r="E13" s="104"/>
      <c r="F13" s="104"/>
      <c r="G13" s="4">
        <v>5</v>
      </c>
      <c r="H13" s="10"/>
      <c r="I13" s="10"/>
      <c r="J13" s="10"/>
      <c r="K13" s="9"/>
      <c r="L13" s="9"/>
      <c r="M13" s="9"/>
      <c r="N13" s="9"/>
      <c r="O13" s="9"/>
      <c r="P13" s="3"/>
      <c r="Q13" s="2"/>
      <c r="R13" s="8"/>
      <c r="S13" s="8"/>
      <c r="T13" s="8"/>
      <c r="U13" s="8"/>
      <c r="V13" s="2"/>
      <c r="W13" s="2"/>
      <c r="X13" s="2"/>
      <c r="Y13" s="2"/>
      <c r="Z13" s="7"/>
      <c r="AA13" s="7"/>
    </row>
    <row r="14" spans="1:27" ht="93.75" customHeight="1" x14ac:dyDescent="0.2">
      <c r="A14" s="100"/>
      <c r="B14" s="100"/>
      <c r="C14" s="102"/>
      <c r="D14" s="79" t="s">
        <v>42</v>
      </c>
      <c r="E14" s="105"/>
      <c r="F14" s="105"/>
      <c r="G14" s="4">
        <v>6</v>
      </c>
      <c r="H14" s="10"/>
      <c r="I14" s="10"/>
      <c r="J14" s="10"/>
      <c r="K14" s="9"/>
      <c r="L14" s="9"/>
      <c r="M14" s="9"/>
      <c r="N14" s="9"/>
      <c r="O14" s="9"/>
      <c r="P14" s="2"/>
      <c r="Q14" s="19"/>
      <c r="R14" s="8"/>
      <c r="S14" s="8"/>
      <c r="T14" s="8"/>
      <c r="U14" s="8"/>
      <c r="V14" s="3"/>
      <c r="W14" s="2"/>
      <c r="X14" s="2"/>
      <c r="Y14" s="2"/>
      <c r="Z14" s="7"/>
      <c r="AA14" s="7"/>
    </row>
  </sheetData>
  <mergeCells count="21">
    <mergeCell ref="G7:G8"/>
    <mergeCell ref="H7:J7"/>
    <mergeCell ref="K7:O7"/>
    <mergeCell ref="P7:AA7"/>
    <mergeCell ref="A9:A14"/>
    <mergeCell ref="B9:B14"/>
    <mergeCell ref="C9:C14"/>
    <mergeCell ref="E9:E14"/>
    <mergeCell ref="F9:F14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6"/>
  <sheetViews>
    <sheetView topLeftCell="D1" zoomScale="70" zoomScaleNormal="70" workbookViewId="0">
      <selection activeCell="L12" sqref="L12"/>
    </sheetView>
  </sheetViews>
  <sheetFormatPr baseColWidth="10" defaultRowHeight="15" x14ac:dyDescent="0.2"/>
  <cols>
    <col min="1" max="1" width="20.77734375" style="48" customWidth="1"/>
    <col min="2" max="2" width="13.77734375" style="48" customWidth="1"/>
    <col min="3" max="3" width="20" style="48" customWidth="1"/>
    <col min="4" max="4" width="23.33203125" style="48" customWidth="1"/>
    <col min="5" max="6" width="13.77734375" style="48" customWidth="1"/>
    <col min="7" max="7" width="4.44140625" style="48" customWidth="1"/>
    <col min="8" max="8" width="25.44140625" style="48" customWidth="1"/>
    <col min="9" max="9" width="15.77734375" style="48" customWidth="1"/>
    <col min="10" max="10" width="19.5546875" style="48" customWidth="1"/>
    <col min="11" max="11" width="15" style="48" customWidth="1"/>
    <col min="12" max="14" width="10.77734375" style="48" customWidth="1"/>
    <col min="15" max="15" width="12.5546875" style="48" customWidth="1"/>
    <col min="16" max="27" width="1.77734375" style="48" customWidth="1"/>
    <col min="28" max="16384" width="11.5546875" style="48"/>
  </cols>
  <sheetData>
    <row r="1" spans="1:27" s="44" customFormat="1" ht="15.75" x14ac:dyDescent="0.2">
      <c r="A1" s="106"/>
      <c r="B1" s="106" t="s">
        <v>34</v>
      </c>
      <c r="C1" s="106"/>
      <c r="D1" s="106"/>
      <c r="E1" s="106"/>
      <c r="F1" s="106"/>
      <c r="G1" s="106"/>
      <c r="H1" s="106"/>
      <c r="I1" s="106"/>
      <c r="J1" s="106"/>
      <c r="K1" s="106" t="s">
        <v>36</v>
      </c>
      <c r="L1" s="106"/>
    </row>
    <row r="2" spans="1:27" s="44" customFormat="1" ht="15.75" x14ac:dyDescent="0.2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 t="s">
        <v>37</v>
      </c>
      <c r="L2" s="106"/>
    </row>
    <row r="3" spans="1:27" s="44" customFormat="1" ht="15.75" x14ac:dyDescent="0.2">
      <c r="A3" s="106"/>
      <c r="B3" s="106" t="s">
        <v>35</v>
      </c>
      <c r="C3" s="106"/>
      <c r="D3" s="106"/>
      <c r="E3" s="106"/>
      <c r="F3" s="106"/>
      <c r="G3" s="106"/>
      <c r="H3" s="106"/>
      <c r="I3" s="106"/>
      <c r="J3" s="106"/>
      <c r="K3" s="106" t="s">
        <v>38</v>
      </c>
      <c r="L3" s="106"/>
    </row>
    <row r="4" spans="1:27" s="44" customFormat="1" ht="15.75" x14ac:dyDescent="0.2"/>
    <row r="5" spans="1:27" ht="35.1" customHeight="1" x14ac:dyDescent="0.2">
      <c r="A5" s="49" t="s">
        <v>32</v>
      </c>
      <c r="B5" s="50" t="s">
        <v>7</v>
      </c>
      <c r="C5" s="107" t="s">
        <v>30</v>
      </c>
      <c r="D5" s="107"/>
      <c r="E5" s="91" t="s">
        <v>97</v>
      </c>
      <c r="F5" s="91"/>
      <c r="G5" s="45"/>
    </row>
    <row r="6" spans="1:27" ht="30" customHeight="1" x14ac:dyDescent="0.2">
      <c r="A6" s="49" t="s">
        <v>8</v>
      </c>
      <c r="B6" s="50"/>
      <c r="C6" s="107" t="s">
        <v>9</v>
      </c>
      <c r="D6" s="107"/>
      <c r="E6" s="91"/>
      <c r="F6" s="91"/>
      <c r="G6" s="45"/>
    </row>
    <row r="7" spans="1:27" ht="30" customHeight="1" x14ac:dyDescent="0.2">
      <c r="A7" s="51" t="s">
        <v>31</v>
      </c>
      <c r="B7" s="52"/>
      <c r="C7" s="107" t="s">
        <v>10</v>
      </c>
      <c r="D7" s="107"/>
      <c r="E7" s="91" t="s">
        <v>98</v>
      </c>
      <c r="F7" s="91"/>
      <c r="G7" s="108" t="s">
        <v>3</v>
      </c>
      <c r="H7" s="110" t="s">
        <v>6</v>
      </c>
      <c r="I7" s="111"/>
      <c r="J7" s="112"/>
      <c r="K7" s="113" t="s">
        <v>0</v>
      </c>
      <c r="L7" s="113"/>
      <c r="M7" s="113"/>
      <c r="N7" s="113"/>
      <c r="O7" s="113"/>
      <c r="P7" s="114" t="s">
        <v>25</v>
      </c>
      <c r="Q7" s="114"/>
      <c r="R7" s="114"/>
      <c r="S7" s="114"/>
      <c r="T7" s="114"/>
      <c r="U7" s="114"/>
      <c r="V7" s="114"/>
      <c r="W7" s="114"/>
      <c r="X7" s="114"/>
      <c r="Y7" s="114"/>
      <c r="Z7" s="114"/>
      <c r="AA7" s="114"/>
    </row>
    <row r="8" spans="1:27" ht="44.25" customHeight="1" x14ac:dyDescent="0.2">
      <c r="A8" s="53" t="s">
        <v>1</v>
      </c>
      <c r="B8" s="53" t="s">
        <v>11</v>
      </c>
      <c r="C8" s="53" t="s">
        <v>2</v>
      </c>
      <c r="D8" s="54" t="s">
        <v>4</v>
      </c>
      <c r="E8" s="54" t="s">
        <v>27</v>
      </c>
      <c r="F8" s="54" t="s">
        <v>28</v>
      </c>
      <c r="G8" s="109"/>
      <c r="H8" s="55" t="s">
        <v>33</v>
      </c>
      <c r="I8" s="54" t="s">
        <v>5</v>
      </c>
      <c r="J8" s="54" t="s">
        <v>26</v>
      </c>
      <c r="K8" s="54" t="s">
        <v>12</v>
      </c>
      <c r="L8" s="54" t="s">
        <v>13</v>
      </c>
      <c r="M8" s="54" t="s">
        <v>14</v>
      </c>
      <c r="N8" s="54" t="s">
        <v>15</v>
      </c>
      <c r="O8" s="54" t="s">
        <v>29</v>
      </c>
      <c r="P8" s="56" t="s">
        <v>16</v>
      </c>
      <c r="Q8" s="56" t="s">
        <v>17</v>
      </c>
      <c r="R8" s="56" t="s">
        <v>18</v>
      </c>
      <c r="S8" s="56" t="s">
        <v>19</v>
      </c>
      <c r="T8" s="56" t="s">
        <v>18</v>
      </c>
      <c r="U8" s="56" t="s">
        <v>20</v>
      </c>
      <c r="V8" s="56" t="s">
        <v>20</v>
      </c>
      <c r="W8" s="56" t="s">
        <v>19</v>
      </c>
      <c r="X8" s="56" t="s">
        <v>21</v>
      </c>
      <c r="Y8" s="56" t="s">
        <v>22</v>
      </c>
      <c r="Z8" s="56" t="s">
        <v>23</v>
      </c>
      <c r="AA8" s="56" t="s">
        <v>24</v>
      </c>
    </row>
    <row r="9" spans="1:27" ht="90.75" customHeight="1" x14ac:dyDescent="0.2">
      <c r="A9" s="115" t="s">
        <v>99</v>
      </c>
      <c r="B9" s="116" t="s">
        <v>80</v>
      </c>
      <c r="C9" s="80"/>
      <c r="D9" s="71" t="s">
        <v>59</v>
      </c>
      <c r="E9" s="119" t="s">
        <v>40</v>
      </c>
      <c r="F9" s="119" t="s">
        <v>54</v>
      </c>
      <c r="G9" s="81">
        <v>1</v>
      </c>
      <c r="H9" s="72" t="s">
        <v>81</v>
      </c>
      <c r="I9" s="39" t="s">
        <v>91</v>
      </c>
      <c r="J9" s="39" t="s">
        <v>82</v>
      </c>
      <c r="K9" s="42">
        <f>38000000+72159729</f>
        <v>110159729</v>
      </c>
      <c r="L9" s="42"/>
      <c r="M9" s="42"/>
      <c r="N9" s="42"/>
      <c r="O9" s="42">
        <f>SUM(K9:N9)</f>
        <v>110159729</v>
      </c>
      <c r="P9" s="58"/>
      <c r="Q9" s="59"/>
      <c r="R9" s="59"/>
      <c r="S9" s="59"/>
      <c r="T9" s="59"/>
      <c r="U9" s="59"/>
      <c r="V9" s="59"/>
      <c r="W9" s="59"/>
      <c r="X9" s="59"/>
      <c r="Y9" s="59"/>
      <c r="Z9" s="60"/>
      <c r="AA9" s="60"/>
    </row>
    <row r="10" spans="1:27" ht="177.75" customHeight="1" x14ac:dyDescent="0.2">
      <c r="A10" s="115"/>
      <c r="B10" s="117"/>
      <c r="C10" s="82"/>
      <c r="D10" s="71" t="s">
        <v>59</v>
      </c>
      <c r="E10" s="120"/>
      <c r="F10" s="120"/>
      <c r="G10" s="83">
        <v>2</v>
      </c>
      <c r="H10" s="73" t="s">
        <v>70</v>
      </c>
      <c r="I10" s="61" t="s">
        <v>92</v>
      </c>
      <c r="J10" s="39" t="s">
        <v>67</v>
      </c>
      <c r="K10" s="84">
        <f>274054707+94000000+82154961+72159729+86182005</f>
        <v>608551402</v>
      </c>
      <c r="L10" s="42"/>
      <c r="M10" s="42"/>
      <c r="N10" s="42"/>
      <c r="O10" s="42">
        <f t="shared" ref="O10:O14" si="0">SUM(K10:N10)</f>
        <v>608551402</v>
      </c>
      <c r="P10" s="58"/>
      <c r="Q10" s="59"/>
      <c r="R10" s="59"/>
      <c r="S10" s="59"/>
      <c r="T10" s="59"/>
      <c r="U10" s="59"/>
      <c r="V10" s="59"/>
      <c r="W10" s="59"/>
      <c r="X10" s="59"/>
      <c r="Y10" s="59"/>
      <c r="Z10" s="60"/>
      <c r="AA10" s="60"/>
    </row>
    <row r="11" spans="1:27" ht="186.75" customHeight="1" x14ac:dyDescent="0.2">
      <c r="A11" s="115"/>
      <c r="B11" s="117"/>
      <c r="C11" s="82" t="s">
        <v>56</v>
      </c>
      <c r="D11" s="70" t="s">
        <v>58</v>
      </c>
      <c r="E11" s="120"/>
      <c r="F11" s="120"/>
      <c r="G11" s="83">
        <v>3</v>
      </c>
      <c r="H11" s="72" t="s">
        <v>86</v>
      </c>
      <c r="I11" s="39" t="s">
        <v>83</v>
      </c>
      <c r="J11" s="39" t="s">
        <v>84</v>
      </c>
      <c r="K11" s="84">
        <f>35000000</f>
        <v>35000000</v>
      </c>
      <c r="L11" s="42"/>
      <c r="M11" s="42"/>
      <c r="N11" s="42"/>
      <c r="O11" s="42">
        <f t="shared" si="0"/>
        <v>35000000</v>
      </c>
      <c r="P11" s="58"/>
      <c r="Q11" s="59"/>
      <c r="R11" s="59"/>
      <c r="S11" s="59"/>
      <c r="T11" s="59"/>
      <c r="U11" s="59"/>
      <c r="V11" s="59"/>
      <c r="W11" s="59"/>
      <c r="X11" s="59"/>
      <c r="Y11" s="59"/>
      <c r="Z11" s="60"/>
      <c r="AA11" s="60"/>
    </row>
    <row r="12" spans="1:27" ht="60" customHeight="1" x14ac:dyDescent="0.2">
      <c r="A12" s="115"/>
      <c r="B12" s="117"/>
      <c r="C12" s="85" t="s">
        <v>55</v>
      </c>
      <c r="D12" s="69" t="s">
        <v>57</v>
      </c>
      <c r="E12" s="120"/>
      <c r="F12" s="120"/>
      <c r="G12" s="83">
        <v>4</v>
      </c>
      <c r="H12" s="73" t="s">
        <v>85</v>
      </c>
      <c r="I12" s="39" t="s">
        <v>83</v>
      </c>
      <c r="J12" s="39" t="s">
        <v>84</v>
      </c>
      <c r="K12" s="84">
        <v>5000000</v>
      </c>
      <c r="L12" s="42"/>
      <c r="M12" s="42"/>
      <c r="N12" s="42"/>
      <c r="O12" s="42">
        <f t="shared" si="0"/>
        <v>5000000</v>
      </c>
      <c r="P12" s="58"/>
      <c r="Q12" s="59"/>
      <c r="R12" s="59"/>
      <c r="S12" s="59"/>
      <c r="T12" s="59"/>
      <c r="U12" s="59"/>
      <c r="V12" s="59"/>
      <c r="W12" s="59"/>
      <c r="X12" s="59"/>
      <c r="Y12" s="59"/>
      <c r="Z12" s="60"/>
      <c r="AA12" s="60"/>
    </row>
    <row r="13" spans="1:27" ht="123" customHeight="1" x14ac:dyDescent="0.2">
      <c r="A13" s="115"/>
      <c r="B13" s="117"/>
      <c r="C13" s="82"/>
      <c r="D13" s="71" t="s">
        <v>60</v>
      </c>
      <c r="E13" s="120"/>
      <c r="F13" s="120"/>
      <c r="G13" s="83">
        <v>5</v>
      </c>
      <c r="H13" s="73" t="s">
        <v>88</v>
      </c>
      <c r="I13" s="39" t="s">
        <v>68</v>
      </c>
      <c r="J13" s="62" t="s">
        <v>87</v>
      </c>
      <c r="K13" s="84">
        <f>102000000+175860241+45000000</f>
        <v>322860241</v>
      </c>
      <c r="L13" s="42"/>
      <c r="M13" s="42"/>
      <c r="N13" s="42"/>
      <c r="O13" s="42">
        <f t="shared" si="0"/>
        <v>322860241</v>
      </c>
      <c r="P13" s="58"/>
      <c r="Q13" s="59"/>
      <c r="R13" s="59"/>
      <c r="S13" s="59"/>
      <c r="T13" s="59"/>
      <c r="U13" s="59"/>
      <c r="V13" s="59"/>
      <c r="W13" s="59"/>
      <c r="X13" s="59"/>
      <c r="Y13" s="59"/>
      <c r="Z13" s="60"/>
      <c r="AA13" s="60"/>
    </row>
    <row r="14" spans="1:27" ht="76.5" customHeight="1" x14ac:dyDescent="0.2">
      <c r="A14" s="115"/>
      <c r="B14" s="117"/>
      <c r="C14" s="82"/>
      <c r="D14" s="71"/>
      <c r="E14" s="120"/>
      <c r="F14" s="120"/>
      <c r="G14" s="83">
        <v>6</v>
      </c>
      <c r="H14" s="72" t="s">
        <v>89</v>
      </c>
      <c r="I14" s="39" t="s">
        <v>90</v>
      </c>
      <c r="J14" s="63"/>
      <c r="K14" s="84">
        <v>100</v>
      </c>
      <c r="L14" s="42"/>
      <c r="M14" s="42"/>
      <c r="N14" s="42"/>
      <c r="O14" s="42">
        <f t="shared" si="0"/>
        <v>100</v>
      </c>
      <c r="P14" s="58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60"/>
    </row>
    <row r="15" spans="1:27" ht="71.25" customHeight="1" x14ac:dyDescent="0.2">
      <c r="A15" s="115"/>
      <c r="B15" s="117"/>
      <c r="C15" s="82"/>
      <c r="D15" s="70"/>
      <c r="E15" s="120"/>
      <c r="F15" s="120"/>
      <c r="G15" s="83">
        <v>7</v>
      </c>
      <c r="H15" s="39"/>
      <c r="I15" s="39"/>
      <c r="J15" s="63"/>
      <c r="K15" s="84"/>
      <c r="L15" s="42"/>
      <c r="M15" s="42"/>
      <c r="N15" s="42"/>
      <c r="O15" s="84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60"/>
    </row>
    <row r="16" spans="1:27" ht="56.25" customHeight="1" x14ac:dyDescent="0.2">
      <c r="A16" s="115"/>
      <c r="B16" s="118"/>
      <c r="C16" s="86"/>
      <c r="D16" s="71"/>
      <c r="E16" s="121"/>
      <c r="F16" s="121"/>
      <c r="G16" s="83">
        <v>8</v>
      </c>
      <c r="H16" s="41"/>
      <c r="I16" s="63"/>
      <c r="J16" s="63"/>
      <c r="K16" s="84"/>
      <c r="L16" s="42"/>
      <c r="M16" s="42"/>
      <c r="N16" s="42"/>
      <c r="O16" s="84"/>
      <c r="P16" s="59"/>
      <c r="Q16" s="65"/>
      <c r="R16" s="59"/>
      <c r="S16" s="59"/>
      <c r="T16" s="59"/>
      <c r="U16" s="59"/>
      <c r="V16" s="58"/>
      <c r="W16" s="59"/>
      <c r="X16" s="59"/>
      <c r="Y16" s="59"/>
      <c r="Z16" s="60"/>
      <c r="AA16" s="60"/>
    </row>
  </sheetData>
  <mergeCells count="20">
    <mergeCell ref="G7:G8"/>
    <mergeCell ref="H7:J7"/>
    <mergeCell ref="K7:O7"/>
    <mergeCell ref="P7:AA7"/>
    <mergeCell ref="A9:A16"/>
    <mergeCell ref="B9:B16"/>
    <mergeCell ref="E9:E16"/>
    <mergeCell ref="F9:F16"/>
    <mergeCell ref="C5:D5"/>
    <mergeCell ref="E5:F5"/>
    <mergeCell ref="C6:D6"/>
    <mergeCell ref="E6:F6"/>
    <mergeCell ref="C7:D7"/>
    <mergeCell ref="E7:F7"/>
    <mergeCell ref="A1:A3"/>
    <mergeCell ref="B1:J2"/>
    <mergeCell ref="K1:L1"/>
    <mergeCell ref="K2:L2"/>
    <mergeCell ref="B3:J3"/>
    <mergeCell ref="K3:L3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16"/>
  <sheetViews>
    <sheetView topLeftCell="A10" zoomScale="70" zoomScaleNormal="70" workbookViewId="0">
      <selection activeCell="D17" sqref="A17:XFD17"/>
    </sheetView>
  </sheetViews>
  <sheetFormatPr baseColWidth="10" defaultRowHeight="15" x14ac:dyDescent="0.2"/>
  <cols>
    <col min="1" max="1" width="20.77734375" customWidth="1"/>
    <col min="2" max="2" width="13.77734375" customWidth="1"/>
    <col min="3" max="3" width="20" customWidth="1"/>
    <col min="4" max="4" width="23.33203125" customWidth="1"/>
    <col min="5" max="6" width="13.77734375" customWidth="1"/>
    <col min="7" max="7" width="4.44140625" style="48" customWidth="1"/>
    <col min="8" max="8" width="23.21875" customWidth="1"/>
    <col min="9" max="9" width="15.77734375" customWidth="1"/>
    <col min="10" max="10" width="15.44140625" customWidth="1"/>
    <col min="11" max="11" width="14.6640625" customWidth="1"/>
    <col min="12" max="14" width="10.77734375" customWidth="1"/>
    <col min="15" max="15" width="12.5546875" customWidth="1"/>
    <col min="16" max="27" width="1.77734375" customWidth="1"/>
  </cols>
  <sheetData>
    <row r="1" spans="1:27" s="15" customFormat="1" ht="15.75" x14ac:dyDescent="0.2">
      <c r="A1" s="89"/>
      <c r="B1" s="89" t="s">
        <v>34</v>
      </c>
      <c r="C1" s="89"/>
      <c r="D1" s="89"/>
      <c r="E1" s="89"/>
      <c r="F1" s="89"/>
      <c r="G1" s="89"/>
      <c r="H1" s="89"/>
      <c r="I1" s="89"/>
      <c r="J1" s="89"/>
      <c r="K1" s="89" t="s">
        <v>36</v>
      </c>
      <c r="L1" s="89"/>
    </row>
    <row r="2" spans="1:27" s="15" customFormat="1" ht="15.75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 t="s">
        <v>37</v>
      </c>
      <c r="L2" s="89"/>
    </row>
    <row r="3" spans="1:27" s="15" customFormat="1" ht="15.75" x14ac:dyDescent="0.2">
      <c r="A3" s="89"/>
      <c r="B3" s="89" t="s">
        <v>35</v>
      </c>
      <c r="C3" s="89"/>
      <c r="D3" s="89"/>
      <c r="E3" s="89"/>
      <c r="F3" s="89"/>
      <c r="G3" s="89"/>
      <c r="H3" s="89"/>
      <c r="I3" s="89"/>
      <c r="J3" s="89"/>
      <c r="K3" s="89" t="s">
        <v>38</v>
      </c>
      <c r="L3" s="89"/>
    </row>
    <row r="4" spans="1:27" s="15" customFormat="1" ht="15.75" x14ac:dyDescent="0.2">
      <c r="G4" s="44"/>
    </row>
    <row r="5" spans="1:27" ht="35.1" customHeight="1" x14ac:dyDescent="0.2">
      <c r="A5" s="13" t="s">
        <v>32</v>
      </c>
      <c r="B5" s="23" t="s">
        <v>7</v>
      </c>
      <c r="C5" s="90" t="s">
        <v>30</v>
      </c>
      <c r="D5" s="90"/>
      <c r="E5" s="91" t="s">
        <v>97</v>
      </c>
      <c r="F5" s="91"/>
      <c r="G5" s="45"/>
    </row>
    <row r="6" spans="1:27" ht="30" customHeight="1" x14ac:dyDescent="0.2">
      <c r="A6" s="13" t="s">
        <v>8</v>
      </c>
      <c r="B6" s="23"/>
      <c r="C6" s="90" t="s">
        <v>9</v>
      </c>
      <c r="D6" s="90"/>
      <c r="E6" s="91"/>
      <c r="F6" s="91"/>
      <c r="G6" s="45"/>
    </row>
    <row r="7" spans="1:27" ht="30" customHeight="1" x14ac:dyDescent="0.2">
      <c r="A7" s="14" t="s">
        <v>31</v>
      </c>
      <c r="B7" s="6"/>
      <c r="C7" s="90" t="s">
        <v>10</v>
      </c>
      <c r="D7" s="90"/>
      <c r="E7" s="91" t="s">
        <v>98</v>
      </c>
      <c r="F7" s="91"/>
      <c r="G7" s="108" t="s">
        <v>3</v>
      </c>
      <c r="H7" s="94" t="s">
        <v>6</v>
      </c>
      <c r="I7" s="95"/>
      <c r="J7" s="96"/>
      <c r="K7" s="97" t="s">
        <v>0</v>
      </c>
      <c r="L7" s="97"/>
      <c r="M7" s="97"/>
      <c r="N7" s="97"/>
      <c r="O7" s="97"/>
      <c r="P7" s="98" t="s">
        <v>25</v>
      </c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7" ht="44.25" customHeight="1" x14ac:dyDescent="0.2">
      <c r="A8" s="21" t="s">
        <v>1</v>
      </c>
      <c r="B8" s="21" t="s">
        <v>11</v>
      </c>
      <c r="C8" s="21" t="s">
        <v>2</v>
      </c>
      <c r="D8" s="1" t="s">
        <v>4</v>
      </c>
      <c r="E8" s="1" t="s">
        <v>27</v>
      </c>
      <c r="F8" s="1" t="s">
        <v>28</v>
      </c>
      <c r="G8" s="109"/>
      <c r="H8" s="11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22" t="s">
        <v>16</v>
      </c>
      <c r="Q8" s="22" t="s">
        <v>17</v>
      </c>
      <c r="R8" s="22" t="s">
        <v>18</v>
      </c>
      <c r="S8" s="22" t="s">
        <v>19</v>
      </c>
      <c r="T8" s="22" t="s">
        <v>18</v>
      </c>
      <c r="U8" s="22" t="s">
        <v>20</v>
      </c>
      <c r="V8" s="22" t="s">
        <v>20</v>
      </c>
      <c r="W8" s="22" t="s">
        <v>19</v>
      </c>
      <c r="X8" s="22" t="s">
        <v>21</v>
      </c>
      <c r="Y8" s="22" t="s">
        <v>22</v>
      </c>
      <c r="Z8" s="22" t="s">
        <v>23</v>
      </c>
      <c r="AA8" s="22" t="s">
        <v>24</v>
      </c>
    </row>
    <row r="9" spans="1:27" s="48" customFormat="1" ht="87.75" customHeight="1" x14ac:dyDescent="0.2">
      <c r="A9" s="122" t="s">
        <v>72</v>
      </c>
      <c r="B9" s="99" t="s">
        <v>114</v>
      </c>
      <c r="C9" s="99" t="s">
        <v>46</v>
      </c>
      <c r="D9" s="39" t="s">
        <v>79</v>
      </c>
      <c r="E9" s="103" t="s">
        <v>40</v>
      </c>
      <c r="F9" s="103" t="s">
        <v>54</v>
      </c>
      <c r="G9" s="46">
        <v>1</v>
      </c>
      <c r="H9" s="39" t="s">
        <v>95</v>
      </c>
      <c r="I9" s="39"/>
      <c r="J9" s="39"/>
      <c r="K9" s="42" t="s">
        <v>96</v>
      </c>
      <c r="L9" s="42"/>
      <c r="M9" s="42"/>
      <c r="N9" s="42"/>
      <c r="O9" s="42">
        <f>SUM(K9:N9)</f>
        <v>0</v>
      </c>
      <c r="P9" s="58"/>
      <c r="Q9" s="59"/>
      <c r="R9" s="59"/>
      <c r="S9" s="59"/>
      <c r="T9" s="59"/>
      <c r="U9" s="59"/>
      <c r="V9" s="59"/>
      <c r="W9" s="59"/>
      <c r="X9" s="59"/>
      <c r="Y9" s="59"/>
      <c r="Z9" s="60"/>
      <c r="AA9" s="60"/>
    </row>
    <row r="10" spans="1:27" ht="88.5" customHeight="1" x14ac:dyDescent="0.2">
      <c r="A10" s="122"/>
      <c r="B10" s="100"/>
      <c r="C10" s="100"/>
      <c r="D10" s="38" t="s">
        <v>47</v>
      </c>
      <c r="E10" s="104"/>
      <c r="F10" s="104"/>
      <c r="G10" s="46">
        <v>2</v>
      </c>
      <c r="H10" s="73" t="s">
        <v>107</v>
      </c>
      <c r="I10" s="39" t="s">
        <v>73</v>
      </c>
      <c r="J10" s="39" t="s">
        <v>74</v>
      </c>
      <c r="K10" s="42">
        <f>150000000+45000000+100</f>
        <v>195000100</v>
      </c>
      <c r="L10" s="35"/>
      <c r="M10" s="35"/>
      <c r="N10" s="35"/>
      <c r="O10" s="42">
        <f>150000000+45000000+100</f>
        <v>195000100</v>
      </c>
      <c r="P10" s="33"/>
      <c r="Q10" s="34"/>
      <c r="R10" s="34"/>
      <c r="S10" s="34"/>
      <c r="T10" s="34"/>
      <c r="U10" s="34"/>
      <c r="V10" s="34"/>
      <c r="W10" s="2"/>
      <c r="X10" s="2"/>
      <c r="Y10" s="2"/>
      <c r="Z10" s="7"/>
      <c r="AA10" s="7"/>
    </row>
    <row r="11" spans="1:27" ht="78" customHeight="1" x14ac:dyDescent="0.2">
      <c r="A11" s="122"/>
      <c r="B11" s="100"/>
      <c r="C11" s="100"/>
      <c r="D11" s="38" t="s">
        <v>48</v>
      </c>
      <c r="E11" s="104"/>
      <c r="F11" s="104"/>
      <c r="G11" s="47">
        <v>3</v>
      </c>
      <c r="H11" s="39" t="s">
        <v>76</v>
      </c>
      <c r="I11" s="39" t="s">
        <v>73</v>
      </c>
      <c r="J11" s="39" t="s">
        <v>75</v>
      </c>
      <c r="K11" s="74">
        <v>25000000</v>
      </c>
      <c r="L11" s="35"/>
      <c r="M11" s="35"/>
      <c r="N11" s="35"/>
      <c r="O11" s="35">
        <f t="shared" ref="O11:O16" si="0">SUM(K11:N11)</f>
        <v>25000000</v>
      </c>
      <c r="P11" s="33"/>
      <c r="Q11" s="34"/>
      <c r="R11" s="34"/>
      <c r="S11" s="34"/>
      <c r="T11" s="34"/>
      <c r="U11" s="34"/>
      <c r="V11" s="34"/>
      <c r="W11" s="2"/>
      <c r="X11" s="2"/>
      <c r="Y11" s="2"/>
      <c r="Z11" s="7"/>
      <c r="AA11" s="7"/>
    </row>
    <row r="12" spans="1:27" ht="106.5" customHeight="1" x14ac:dyDescent="0.2">
      <c r="A12" s="122"/>
      <c r="B12" s="100"/>
      <c r="C12" s="100"/>
      <c r="D12" s="68" t="s">
        <v>49</v>
      </c>
      <c r="E12" s="104"/>
      <c r="F12" s="104"/>
      <c r="G12" s="47">
        <v>4</v>
      </c>
      <c r="H12" s="41" t="s">
        <v>71</v>
      </c>
      <c r="I12" s="39" t="s">
        <v>73</v>
      </c>
      <c r="J12" s="39" t="s">
        <v>69</v>
      </c>
      <c r="K12" s="42">
        <f>660000000+100</f>
        <v>660000100</v>
      </c>
      <c r="L12" s="35"/>
      <c r="M12" s="35"/>
      <c r="N12" s="35"/>
      <c r="O12" s="35">
        <f t="shared" si="0"/>
        <v>660000100</v>
      </c>
      <c r="P12" s="33"/>
      <c r="Q12" s="34"/>
      <c r="R12" s="34"/>
      <c r="S12" s="34"/>
      <c r="T12" s="34"/>
      <c r="U12" s="34"/>
      <c r="V12" s="34"/>
      <c r="W12" s="2"/>
      <c r="X12" s="2"/>
      <c r="Y12" s="2"/>
      <c r="Z12" s="7"/>
      <c r="AA12" s="7"/>
    </row>
    <row r="13" spans="1:27" ht="106.5" customHeight="1" x14ac:dyDescent="0.2">
      <c r="A13" s="122"/>
      <c r="B13" s="100"/>
      <c r="C13" s="100"/>
      <c r="D13" s="27" t="s">
        <v>52</v>
      </c>
      <c r="E13" s="104"/>
      <c r="F13" s="104"/>
      <c r="G13" s="47">
        <v>5</v>
      </c>
      <c r="H13" s="39" t="s">
        <v>77</v>
      </c>
      <c r="I13" s="39" t="s">
        <v>68</v>
      </c>
      <c r="J13" s="39" t="s">
        <v>75</v>
      </c>
      <c r="K13" s="42">
        <v>15193844</v>
      </c>
      <c r="L13" s="35"/>
      <c r="M13" s="35"/>
      <c r="N13" s="35"/>
      <c r="O13" s="42">
        <v>15193844</v>
      </c>
      <c r="P13" s="33"/>
      <c r="Q13" s="34"/>
      <c r="R13" s="34"/>
      <c r="S13" s="34"/>
      <c r="T13" s="34"/>
      <c r="U13" s="34"/>
      <c r="V13" s="34"/>
      <c r="W13" s="2"/>
      <c r="X13" s="2"/>
      <c r="Y13" s="2"/>
      <c r="Z13" s="7"/>
      <c r="AA13" s="7"/>
    </row>
    <row r="14" spans="1:27" s="48" customFormat="1" ht="87.75" customHeight="1" x14ac:dyDescent="0.2">
      <c r="A14" s="122"/>
      <c r="B14" s="100"/>
      <c r="C14" s="100"/>
      <c r="D14" s="64" t="s">
        <v>50</v>
      </c>
      <c r="E14" s="104"/>
      <c r="F14" s="104"/>
      <c r="G14" s="47">
        <v>7</v>
      </c>
      <c r="H14" s="75" t="s">
        <v>78</v>
      </c>
      <c r="I14" s="39" t="s">
        <v>68</v>
      </c>
      <c r="J14" s="39"/>
      <c r="K14" s="42" t="s">
        <v>94</v>
      </c>
      <c r="L14" s="42"/>
      <c r="M14" s="42"/>
      <c r="N14" s="42"/>
      <c r="O14" s="42">
        <f t="shared" si="0"/>
        <v>0</v>
      </c>
      <c r="P14" s="58"/>
      <c r="Q14" s="59"/>
      <c r="R14" s="59"/>
      <c r="S14" s="59"/>
      <c r="T14" s="59"/>
      <c r="U14" s="59"/>
      <c r="V14" s="59"/>
      <c r="W14" s="59"/>
      <c r="X14" s="59"/>
      <c r="Y14" s="59"/>
      <c r="Z14" s="60"/>
      <c r="AA14" s="60"/>
    </row>
    <row r="15" spans="1:27" s="48" customFormat="1" ht="87.75" customHeight="1" x14ac:dyDescent="0.2">
      <c r="A15" s="122"/>
      <c r="B15" s="100"/>
      <c r="C15" s="100"/>
      <c r="D15" s="68" t="s">
        <v>53</v>
      </c>
      <c r="E15" s="104"/>
      <c r="F15" s="104"/>
      <c r="G15" s="47"/>
      <c r="H15" s="39"/>
      <c r="I15" s="39"/>
      <c r="J15" s="39"/>
      <c r="K15" s="43"/>
      <c r="L15" s="57"/>
      <c r="M15" s="57"/>
      <c r="N15" s="57"/>
      <c r="O15" s="57"/>
      <c r="P15" s="58"/>
      <c r="Q15" s="59"/>
      <c r="R15" s="59"/>
      <c r="S15" s="59"/>
      <c r="T15" s="59"/>
      <c r="U15" s="59"/>
      <c r="V15" s="59"/>
      <c r="W15" s="59"/>
      <c r="X15" s="59"/>
      <c r="Y15" s="59"/>
      <c r="Z15" s="60"/>
      <c r="AA15" s="60"/>
    </row>
    <row r="16" spans="1:27" ht="87" customHeight="1" x14ac:dyDescent="0.2">
      <c r="A16" s="122"/>
      <c r="B16" s="100"/>
      <c r="C16" s="100"/>
      <c r="D16" s="24" t="s">
        <v>51</v>
      </c>
      <c r="E16" s="104"/>
      <c r="F16" s="104"/>
      <c r="G16" s="47"/>
      <c r="H16" s="40"/>
      <c r="I16" s="39"/>
      <c r="J16" s="40"/>
      <c r="K16" s="20"/>
      <c r="L16" s="9"/>
      <c r="M16" s="9"/>
      <c r="N16" s="9"/>
      <c r="O16" s="9">
        <f t="shared" si="0"/>
        <v>0</v>
      </c>
      <c r="P16" s="3"/>
      <c r="Q16" s="2"/>
      <c r="R16" s="8"/>
      <c r="S16" s="8"/>
      <c r="T16" s="8"/>
      <c r="U16" s="8"/>
      <c r="V16" s="2"/>
      <c r="W16" s="2"/>
      <c r="X16" s="2"/>
      <c r="Y16" s="2"/>
      <c r="Z16" s="7"/>
      <c r="AA16" s="7"/>
    </row>
  </sheetData>
  <mergeCells count="21">
    <mergeCell ref="A1:A3"/>
    <mergeCell ref="B1:J2"/>
    <mergeCell ref="K1:L1"/>
    <mergeCell ref="K2:L2"/>
    <mergeCell ref="B3:J3"/>
    <mergeCell ref="K3:L3"/>
    <mergeCell ref="P7:AA7"/>
    <mergeCell ref="E9:E16"/>
    <mergeCell ref="F9:F16"/>
    <mergeCell ref="A9:A16"/>
    <mergeCell ref="C5:D5"/>
    <mergeCell ref="E5:F5"/>
    <mergeCell ref="C6:D6"/>
    <mergeCell ref="E6:F6"/>
    <mergeCell ref="C7:D7"/>
    <mergeCell ref="E7:F7"/>
    <mergeCell ref="B9:B16"/>
    <mergeCell ref="C9:C16"/>
    <mergeCell ref="G7:G8"/>
    <mergeCell ref="H7:J7"/>
    <mergeCell ref="K7:O7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A12"/>
  <sheetViews>
    <sheetView zoomScale="70" zoomScaleNormal="70" workbookViewId="0">
      <selection activeCell="D13" sqref="A13:XFD13"/>
    </sheetView>
  </sheetViews>
  <sheetFormatPr baseColWidth="10" defaultRowHeight="15" x14ac:dyDescent="0.2"/>
  <cols>
    <col min="1" max="1" width="20.77734375" customWidth="1"/>
    <col min="2" max="2" width="13.77734375" customWidth="1"/>
    <col min="3" max="3" width="20" customWidth="1"/>
    <col min="4" max="4" width="23.33203125" customWidth="1"/>
    <col min="5" max="6" width="13.77734375" customWidth="1"/>
    <col min="7" max="7" width="4.44140625" customWidth="1"/>
    <col min="8" max="8" width="23.21875" customWidth="1"/>
    <col min="9" max="9" width="15.77734375" customWidth="1"/>
    <col min="10" max="10" width="15.44140625" customWidth="1"/>
    <col min="11" max="11" width="12.5546875" customWidth="1"/>
    <col min="12" max="14" width="10.77734375" customWidth="1"/>
    <col min="15" max="15" width="14.109375" customWidth="1"/>
    <col min="16" max="27" width="1.77734375" customWidth="1"/>
  </cols>
  <sheetData>
    <row r="1" spans="1:27" s="15" customFormat="1" ht="15.75" x14ac:dyDescent="0.2">
      <c r="A1" s="89"/>
      <c r="B1" s="89" t="s">
        <v>34</v>
      </c>
      <c r="C1" s="89"/>
      <c r="D1" s="89"/>
      <c r="E1" s="89"/>
      <c r="F1" s="89"/>
      <c r="G1" s="89"/>
      <c r="H1" s="89"/>
      <c r="I1" s="89"/>
      <c r="J1" s="89"/>
      <c r="K1" s="89" t="s">
        <v>36</v>
      </c>
      <c r="L1" s="89"/>
    </row>
    <row r="2" spans="1:27" s="15" customFormat="1" ht="15.75" x14ac:dyDescent="0.2">
      <c r="A2" s="89"/>
      <c r="B2" s="89"/>
      <c r="C2" s="89"/>
      <c r="D2" s="89"/>
      <c r="E2" s="89"/>
      <c r="F2" s="89"/>
      <c r="G2" s="89"/>
      <c r="H2" s="89"/>
      <c r="I2" s="89"/>
      <c r="J2" s="89"/>
      <c r="K2" s="89" t="s">
        <v>37</v>
      </c>
      <c r="L2" s="89"/>
    </row>
    <row r="3" spans="1:27" s="15" customFormat="1" ht="15.75" x14ac:dyDescent="0.2">
      <c r="A3" s="89"/>
      <c r="B3" s="89" t="s">
        <v>35</v>
      </c>
      <c r="C3" s="89"/>
      <c r="D3" s="89"/>
      <c r="E3" s="89"/>
      <c r="F3" s="89"/>
      <c r="G3" s="89"/>
      <c r="H3" s="89"/>
      <c r="I3" s="89"/>
      <c r="J3" s="89"/>
      <c r="K3" s="89" t="s">
        <v>38</v>
      </c>
      <c r="L3" s="89"/>
    </row>
    <row r="4" spans="1:27" s="15" customFormat="1" ht="15.75" x14ac:dyDescent="0.2"/>
    <row r="5" spans="1:27" ht="35.1" customHeight="1" x14ac:dyDescent="0.2">
      <c r="A5" s="13" t="s">
        <v>32</v>
      </c>
      <c r="B5" s="31" t="s">
        <v>7</v>
      </c>
      <c r="C5" s="90" t="s">
        <v>30</v>
      </c>
      <c r="D5" s="90"/>
      <c r="E5" s="91" t="s">
        <v>97</v>
      </c>
      <c r="F5" s="91"/>
      <c r="G5" s="5"/>
    </row>
    <row r="6" spans="1:27" ht="30" customHeight="1" x14ac:dyDescent="0.2">
      <c r="A6" s="13" t="s">
        <v>8</v>
      </c>
      <c r="B6" s="31"/>
      <c r="C6" s="90" t="s">
        <v>9</v>
      </c>
      <c r="D6" s="90"/>
      <c r="E6" s="91"/>
      <c r="F6" s="91"/>
      <c r="G6" s="5"/>
    </row>
    <row r="7" spans="1:27" ht="30" customHeight="1" x14ac:dyDescent="0.2">
      <c r="A7" s="14" t="s">
        <v>31</v>
      </c>
      <c r="B7" s="6"/>
      <c r="C7" s="90" t="s">
        <v>10</v>
      </c>
      <c r="D7" s="90"/>
      <c r="E7" s="91" t="s">
        <v>98</v>
      </c>
      <c r="F7" s="91"/>
      <c r="G7" s="92" t="s">
        <v>3</v>
      </c>
      <c r="H7" s="94" t="s">
        <v>6</v>
      </c>
      <c r="I7" s="95"/>
      <c r="J7" s="96"/>
      <c r="K7" s="97" t="s">
        <v>0</v>
      </c>
      <c r="L7" s="97"/>
      <c r="M7" s="97"/>
      <c r="N7" s="97"/>
      <c r="O7" s="97"/>
      <c r="P7" s="98" t="s">
        <v>25</v>
      </c>
      <c r="Q7" s="98"/>
      <c r="R7" s="98"/>
      <c r="S7" s="98"/>
      <c r="T7" s="98"/>
      <c r="U7" s="98"/>
      <c r="V7" s="98"/>
      <c r="W7" s="98"/>
      <c r="X7" s="98"/>
      <c r="Y7" s="98"/>
      <c r="Z7" s="98"/>
      <c r="AA7" s="98"/>
    </row>
    <row r="8" spans="1:27" ht="44.25" customHeight="1" x14ac:dyDescent="0.2">
      <c r="A8" s="29" t="s">
        <v>1</v>
      </c>
      <c r="B8" s="29" t="s">
        <v>11</v>
      </c>
      <c r="C8" s="29" t="s">
        <v>2</v>
      </c>
      <c r="D8" s="1" t="s">
        <v>4</v>
      </c>
      <c r="E8" s="1" t="s">
        <v>27</v>
      </c>
      <c r="F8" s="1" t="s">
        <v>28</v>
      </c>
      <c r="G8" s="93"/>
      <c r="H8" s="11" t="s">
        <v>33</v>
      </c>
      <c r="I8" s="1" t="s">
        <v>5</v>
      </c>
      <c r="J8" s="1" t="s">
        <v>26</v>
      </c>
      <c r="K8" s="1" t="s">
        <v>12</v>
      </c>
      <c r="L8" s="1" t="s">
        <v>13</v>
      </c>
      <c r="M8" s="1" t="s">
        <v>14</v>
      </c>
      <c r="N8" s="1" t="s">
        <v>15</v>
      </c>
      <c r="O8" s="1" t="s">
        <v>29</v>
      </c>
      <c r="P8" s="30" t="s">
        <v>16</v>
      </c>
      <c r="Q8" s="30" t="s">
        <v>17</v>
      </c>
      <c r="R8" s="30" t="s">
        <v>18</v>
      </c>
      <c r="S8" s="30" t="s">
        <v>19</v>
      </c>
      <c r="T8" s="30" t="s">
        <v>18</v>
      </c>
      <c r="U8" s="30" t="s">
        <v>20</v>
      </c>
      <c r="V8" s="30" t="s">
        <v>20</v>
      </c>
      <c r="W8" s="30" t="s">
        <v>19</v>
      </c>
      <c r="X8" s="30" t="s">
        <v>21</v>
      </c>
      <c r="Y8" s="30" t="s">
        <v>22</v>
      </c>
      <c r="Z8" s="30" t="s">
        <v>23</v>
      </c>
      <c r="AA8" s="30" t="s">
        <v>24</v>
      </c>
    </row>
    <row r="9" spans="1:27" ht="132" customHeight="1" x14ac:dyDescent="0.2">
      <c r="A9" s="122" t="s">
        <v>105</v>
      </c>
      <c r="B9" s="99" t="s">
        <v>115</v>
      </c>
      <c r="C9" s="99" t="s">
        <v>63</v>
      </c>
      <c r="D9" s="67" t="s">
        <v>65</v>
      </c>
      <c r="E9" s="103" t="s">
        <v>40</v>
      </c>
      <c r="F9" s="103" t="s">
        <v>54</v>
      </c>
      <c r="G9" s="12">
        <v>1</v>
      </c>
      <c r="H9" s="77" t="s">
        <v>106</v>
      </c>
      <c r="I9" s="27" t="s">
        <v>93</v>
      </c>
      <c r="J9" s="39" t="s">
        <v>74</v>
      </c>
      <c r="K9" s="35">
        <v>162471657</v>
      </c>
      <c r="L9" s="35"/>
      <c r="M9" s="35"/>
      <c r="N9" s="35"/>
      <c r="O9" s="35">
        <f>SUM(K9:N9)</f>
        <v>162471657</v>
      </c>
      <c r="P9" s="33"/>
      <c r="Q9" s="34"/>
      <c r="R9" s="34"/>
      <c r="S9" s="34"/>
      <c r="T9" s="34"/>
      <c r="U9" s="34"/>
      <c r="V9" s="34"/>
      <c r="W9" s="2"/>
      <c r="X9" s="2"/>
      <c r="Y9" s="2"/>
      <c r="Z9" s="7"/>
      <c r="AA9" s="7"/>
    </row>
    <row r="10" spans="1:27" ht="123.75" customHeight="1" x14ac:dyDescent="0.2">
      <c r="A10" s="122"/>
      <c r="B10" s="100"/>
      <c r="C10" s="100"/>
      <c r="D10" s="66" t="s">
        <v>64</v>
      </c>
      <c r="E10" s="104"/>
      <c r="F10" s="104"/>
      <c r="G10" s="4">
        <v>2</v>
      </c>
      <c r="H10" s="77" t="s">
        <v>106</v>
      </c>
      <c r="I10" s="27" t="s">
        <v>93</v>
      </c>
      <c r="J10" s="39" t="s">
        <v>74</v>
      </c>
      <c r="K10" s="36">
        <v>191000000</v>
      </c>
      <c r="L10" s="35"/>
      <c r="M10" s="35"/>
      <c r="N10" s="35"/>
      <c r="O10" s="35">
        <f t="shared" ref="O10" si="0">SUM(K10:N10)</f>
        <v>191000000</v>
      </c>
      <c r="P10" s="33"/>
      <c r="Q10" s="34"/>
      <c r="R10" s="34"/>
      <c r="S10" s="34"/>
      <c r="T10" s="34"/>
      <c r="U10" s="34"/>
      <c r="V10" s="34"/>
      <c r="W10" s="2"/>
      <c r="X10" s="2"/>
      <c r="Y10" s="2"/>
      <c r="Z10" s="7"/>
      <c r="AA10" s="7"/>
    </row>
    <row r="11" spans="1:27" ht="153" customHeight="1" x14ac:dyDescent="0.2">
      <c r="A11" s="122"/>
      <c r="B11" s="100"/>
      <c r="C11" s="100"/>
      <c r="D11" s="87" t="s">
        <v>109</v>
      </c>
      <c r="E11" s="104"/>
      <c r="F11" s="104"/>
      <c r="G11" s="4">
        <v>3</v>
      </c>
      <c r="H11" s="88" t="s">
        <v>110</v>
      </c>
      <c r="I11" s="10" t="s">
        <v>93</v>
      </c>
      <c r="J11" s="10"/>
      <c r="K11" s="35" t="s">
        <v>116</v>
      </c>
      <c r="L11" s="35"/>
      <c r="M11" s="35"/>
      <c r="N11" s="35"/>
      <c r="O11" s="36" t="s">
        <v>108</v>
      </c>
      <c r="P11" s="33"/>
      <c r="Q11" s="34"/>
      <c r="R11" s="34"/>
      <c r="S11" s="34"/>
      <c r="T11" s="34"/>
      <c r="U11" s="34"/>
      <c r="V11" s="34"/>
      <c r="W11" s="2"/>
      <c r="X11" s="2"/>
      <c r="Y11" s="2"/>
      <c r="Z11" s="7"/>
      <c r="AA11" s="7"/>
    </row>
    <row r="12" spans="1:27" ht="131.25" customHeight="1" x14ac:dyDescent="0.2">
      <c r="A12" s="122"/>
      <c r="B12" s="100"/>
      <c r="C12" s="100"/>
      <c r="D12" s="68" t="s">
        <v>66</v>
      </c>
      <c r="E12" s="104"/>
      <c r="F12" s="104"/>
      <c r="G12" s="4">
        <v>4</v>
      </c>
      <c r="H12" s="78"/>
      <c r="I12" s="27"/>
      <c r="J12" s="40"/>
      <c r="K12" s="36"/>
      <c r="L12" s="9"/>
      <c r="M12" s="9"/>
      <c r="N12" s="9"/>
      <c r="O12" s="36"/>
      <c r="P12" s="33"/>
      <c r="Q12" s="34"/>
      <c r="R12" s="34"/>
      <c r="S12" s="34"/>
      <c r="T12" s="34"/>
      <c r="U12" s="34"/>
      <c r="V12" s="34"/>
      <c r="W12" s="2"/>
      <c r="X12" s="2"/>
      <c r="Y12" s="2"/>
      <c r="Z12" s="7"/>
      <c r="AA12" s="7"/>
    </row>
  </sheetData>
  <mergeCells count="21">
    <mergeCell ref="A1:A3"/>
    <mergeCell ref="B1:J2"/>
    <mergeCell ref="K1:L1"/>
    <mergeCell ref="K2:L2"/>
    <mergeCell ref="B3:J3"/>
    <mergeCell ref="K3:L3"/>
    <mergeCell ref="C5:D5"/>
    <mergeCell ref="E5:F5"/>
    <mergeCell ref="C6:D6"/>
    <mergeCell ref="E6:F6"/>
    <mergeCell ref="C7:D7"/>
    <mergeCell ref="E7:F7"/>
    <mergeCell ref="G7:G8"/>
    <mergeCell ref="H7:J7"/>
    <mergeCell ref="K7:O7"/>
    <mergeCell ref="P7:AA7"/>
    <mergeCell ref="A9:A12"/>
    <mergeCell ref="B9:B12"/>
    <mergeCell ref="E9:E12"/>
    <mergeCell ref="F9:F12"/>
    <mergeCell ref="C9:C12"/>
  </mergeCells>
  <pageMargins left="0.37" right="0.57999999999999996" top="0.28999999999999998" bottom="0.43" header="0.21" footer="0.3"/>
  <pageSetup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CULTURA CIUDADANA MPIO POPAYAN</vt:lpstr>
      <vt:lpstr>PLAN MAESTRO DE MOVILIDAD</vt:lpstr>
      <vt:lpstr>MODERNIZACION</vt:lpstr>
      <vt:lpstr>SEGURIDAD VIAL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molano lopez</dc:creator>
  <cp:lastModifiedBy>Daniela Egas</cp:lastModifiedBy>
  <cp:lastPrinted>2017-12-11T16:16:28Z</cp:lastPrinted>
  <dcterms:created xsi:type="dcterms:W3CDTF">2017-10-02T14:42:45Z</dcterms:created>
  <dcterms:modified xsi:type="dcterms:W3CDTF">2019-02-04T19:10:44Z</dcterms:modified>
</cp:coreProperties>
</file>