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audia.navarro\Desktop\"/>
    </mc:Choice>
  </mc:AlternateContent>
  <bookViews>
    <workbookView xWindow="240" yWindow="15" windowWidth="9720" windowHeight="6540"/>
  </bookViews>
  <sheets>
    <sheet name="hoja1" sheetId="1" r:id="rId1"/>
    <sheet name="GRAFICO" sheetId="2" r:id="rId2"/>
  </sheets>
  <definedNames>
    <definedName name="_xlnm.Print_Area" localSheetId="1">GRAFICO!$A$1:$T$75</definedName>
  </definedNames>
  <calcPr calcId="152511" calcMode="manual"/>
</workbook>
</file>

<file path=xl/calcChain.xml><?xml version="1.0" encoding="utf-8"?>
<calcChain xmlns="http://schemas.openxmlformats.org/spreadsheetml/2006/main">
  <c r="C8" i="2" l="1"/>
  <c r="A8" i="2"/>
  <c r="X8" i="2"/>
  <c r="V8" i="2"/>
  <c r="T8" i="2"/>
  <c r="S8" i="2"/>
  <c r="R8" i="2"/>
  <c r="Q8" i="2"/>
  <c r="P8" i="2"/>
  <c r="O8" i="2"/>
  <c r="N8" i="2"/>
  <c r="M8" i="2"/>
  <c r="L8" i="2"/>
  <c r="K8" i="2"/>
  <c r="J8" i="2"/>
  <c r="I8" i="2"/>
  <c r="H8" i="2"/>
  <c r="W8" i="2" s="1"/>
  <c r="G8" i="2"/>
  <c r="F8" i="2"/>
  <c r="U8" i="2" s="1"/>
  <c r="E8" i="2"/>
  <c r="D8" i="2"/>
  <c r="B8" i="2"/>
</calcChain>
</file>

<file path=xl/sharedStrings.xml><?xml version="1.0" encoding="utf-8"?>
<sst xmlns="http://schemas.openxmlformats.org/spreadsheetml/2006/main" count="2496" uniqueCount="2316">
  <si>
    <t xml:space="preserve">NOMBRE </t>
  </si>
  <si>
    <t>APROPIACION INICIAL</t>
  </si>
  <si>
    <t>APROPIACION DEFINIFTIVA</t>
  </si>
  <si>
    <t>MES</t>
  </si>
  <si>
    <t>ACUMULADO</t>
  </si>
  <si>
    <t>%</t>
  </si>
  <si>
    <t>REGISTROS POR EJECUTAR</t>
  </si>
  <si>
    <t>CERTIFICADOS</t>
  </si>
  <si>
    <t>TRAMITE</t>
  </si>
  <si>
    <t>DE CERTIFICADOS</t>
  </si>
  <si>
    <t>SALDOS DE APROPIACION</t>
  </si>
  <si>
    <t>SALDOS DE TRAMITE</t>
  </si>
  <si>
    <t>CÓDIGO</t>
  </si>
  <si>
    <t>CUENTA</t>
  </si>
  <si>
    <t>POR FAVOR REGISTRE EL CÓDIGO DE  LA CUENTA A  GRAFICAR</t>
  </si>
  <si>
    <t>5320</t>
  </si>
  <si>
    <t>TRÁMITE</t>
  </si>
  <si>
    <t>SALDOS DE APROPIACIÓN</t>
  </si>
  <si>
    <t>CERTIFICADOS ACUMULADOS</t>
  </si>
  <si>
    <t>CERTIFICADOS POR REGISTRAR</t>
  </si>
  <si>
    <t>CERTIFICADOS REGISTRADOS</t>
  </si>
  <si>
    <t>REGISTROS EJECUTADOS</t>
  </si>
  <si>
    <t>PAGOS o RECAUDOS</t>
  </si>
  <si>
    <t>APROPIACION DEFINITIVA</t>
  </si>
  <si>
    <t>COMPROMISOS</t>
  </si>
  <si>
    <t>OBLIGACIONES</t>
  </si>
  <si>
    <t>DE COMPROMISOS</t>
  </si>
  <si>
    <t>DE OBLIGACION</t>
  </si>
  <si>
    <t>REGISTROS/COMPROMISOS ACUMULADOS</t>
  </si>
  <si>
    <t>.</t>
  </si>
  <si>
    <t>Gastos</t>
  </si>
  <si>
    <t>B</t>
  </si>
  <si>
    <t>PRESUPUESTO GENERAL DE GASTOS</t>
  </si>
  <si>
    <t>B.1</t>
  </si>
  <si>
    <t>PRESUPUESTO DE GASTOS DEL MUNICIPIO</t>
  </si>
  <si>
    <t>B.1.1</t>
  </si>
  <si>
    <t>GASTOS DE FUNCIONAMIENTO</t>
  </si>
  <si>
    <t>B.1.1.01</t>
  </si>
  <si>
    <t>FUNCIONAMIENTO CONCEJO</t>
  </si>
  <si>
    <t>B.1.1.01.01</t>
  </si>
  <si>
    <t>B.1.1.02</t>
  </si>
  <si>
    <t>FUNCIONAMIENTO CONTRALORIA</t>
  </si>
  <si>
    <t>B.1.1.02.01</t>
  </si>
  <si>
    <t>B.1.1.02.02</t>
  </si>
  <si>
    <t>B.1.1.03</t>
  </si>
  <si>
    <t>FUNCIONAMIENTO PERSONERIA</t>
  </si>
  <si>
    <t>B.1.1.03.01</t>
  </si>
  <si>
    <t>B.1.1.04</t>
  </si>
  <si>
    <t>FUNCIONAMIENTO ALCALDIA</t>
  </si>
  <si>
    <t>B.1.1.04.01</t>
  </si>
  <si>
    <t>SERVICIOS PERSONALES</t>
  </si>
  <si>
    <t>B.1.1.04.01.01</t>
  </si>
  <si>
    <t>Sueldos personal de nómina</t>
  </si>
  <si>
    <t>B.1.1.04.01.02</t>
  </si>
  <si>
    <t>Gastos de representación</t>
  </si>
  <si>
    <t>B.1.1.04.01.03</t>
  </si>
  <si>
    <t>Subsidio de transporte</t>
  </si>
  <si>
    <t>B.1.1.04.01.04</t>
  </si>
  <si>
    <t>Horas extras y días festivos</t>
  </si>
  <si>
    <t>B.1.1.04.01.05</t>
  </si>
  <si>
    <t>Vacaciones</t>
  </si>
  <si>
    <t>B.1.1.04.01.06</t>
  </si>
  <si>
    <t>Prima vacacional</t>
  </si>
  <si>
    <t>B.1.1.04.01.07</t>
  </si>
  <si>
    <t>Prima de servicios</t>
  </si>
  <si>
    <t>B.1.1.04.01.08</t>
  </si>
  <si>
    <t>Prima de antigüedad</t>
  </si>
  <si>
    <t>B.1.1.04.01.09</t>
  </si>
  <si>
    <t>Prima de alimentación</t>
  </si>
  <si>
    <t>B.1.1.04.01.10</t>
  </si>
  <si>
    <t>Prima de navidad</t>
  </si>
  <si>
    <t>B.1.1.04.01.11</t>
  </si>
  <si>
    <t>Bonificaciones</t>
  </si>
  <si>
    <t>B.1.1.04.01.12</t>
  </si>
  <si>
    <t>Bonificación de dirección (Alcalde)</t>
  </si>
  <si>
    <t>B.1.1.04.01.13</t>
  </si>
  <si>
    <t>Bonificación Especial de Recreación</t>
  </si>
  <si>
    <t>B.1.1.04.01.14</t>
  </si>
  <si>
    <t>Bonificación Gestión Territorial</t>
  </si>
  <si>
    <t>B.1.1.04.01.15</t>
  </si>
  <si>
    <t>Aportes de previsión social-Salud</t>
  </si>
  <si>
    <t>B.1.1.04.01.16</t>
  </si>
  <si>
    <t>Aportes de previsión social-Pensión</t>
  </si>
  <si>
    <t>B.1.1.04.01.17</t>
  </si>
  <si>
    <t>Aportes de previsión social-Riesgos profesionales</t>
  </si>
  <si>
    <t>B.1.1.04.01.18</t>
  </si>
  <si>
    <t>Aportes Parafiscales-I.C.B.F.</t>
  </si>
  <si>
    <t>B.1.1.04.01.19</t>
  </si>
  <si>
    <t>Aportes Parafiscales-SENA</t>
  </si>
  <si>
    <t>B.1.1.04.01.20</t>
  </si>
  <si>
    <t>Aportes Parafiscales-ESAP</t>
  </si>
  <si>
    <t>B.1.1.04.01.21</t>
  </si>
  <si>
    <t>Aportes Parafiscales-COMFACAUCA</t>
  </si>
  <si>
    <t>B.1.1.04.01.22</t>
  </si>
  <si>
    <t>Aportes Parafiscales-E.I.T.I</t>
  </si>
  <si>
    <t>B.1.1.04.01.23</t>
  </si>
  <si>
    <t>Sueldos aprendices Sena</t>
  </si>
  <si>
    <t>B.1.1.04.01.24</t>
  </si>
  <si>
    <t>Aportes Previsión para Salud- Aprendices Sena</t>
  </si>
  <si>
    <t>B.1.1.04.01.25</t>
  </si>
  <si>
    <t>Aportes Previsión para Riesgos Profesionales- Aprendices Sena</t>
  </si>
  <si>
    <t>B.1.1.04.01.26</t>
  </si>
  <si>
    <t>Cesantías Parciales y/o definitivas e intereses a las cesantías</t>
  </si>
  <si>
    <t>B.1.1.04.01.27</t>
  </si>
  <si>
    <t>Viáticos y Gastos de Viaje</t>
  </si>
  <si>
    <t>B.1.1.04.01.28</t>
  </si>
  <si>
    <t>Sueldos personal de nómina Educación</t>
  </si>
  <si>
    <t>B.1.1.04.01.29</t>
  </si>
  <si>
    <t>Salud Ocupacional</t>
  </si>
  <si>
    <t>B.1.1.04.01.30</t>
  </si>
  <si>
    <t>Bienestar Social</t>
  </si>
  <si>
    <t>B.1.1.04.02</t>
  </si>
  <si>
    <t>GASTOS GENERALES</t>
  </si>
  <si>
    <t>B.1.1.04.02.01</t>
  </si>
  <si>
    <t>ADQUISICION DE SERVICIOS</t>
  </si>
  <si>
    <t>B.1.1.04.02.01.01</t>
  </si>
  <si>
    <t>Prestación de Servicios</t>
  </si>
  <si>
    <t>B.1.1.04.02.01.02</t>
  </si>
  <si>
    <t>Comunicaciones y transporte</t>
  </si>
  <si>
    <t>B.1.1.04.02.01.03</t>
  </si>
  <si>
    <t>Alquiler de bienes</t>
  </si>
  <si>
    <t>B.1.1.04.02.01.04</t>
  </si>
  <si>
    <t>Mantenimiento</t>
  </si>
  <si>
    <t>B.1.1.04.02.01.05</t>
  </si>
  <si>
    <t>Impresos y publicaciones</t>
  </si>
  <si>
    <t>B.1.1.04.02.01.06</t>
  </si>
  <si>
    <t>Publicidad y campañas</t>
  </si>
  <si>
    <t>B.1.1.04.02.01.07</t>
  </si>
  <si>
    <t>Gastos imprevistos</t>
  </si>
  <si>
    <t>B.1.1.04.02.01.08</t>
  </si>
  <si>
    <t>Gastos legales</t>
  </si>
  <si>
    <t>B.1.1.04.02.01.09</t>
  </si>
  <si>
    <t>Vigilancia y seguridad</t>
  </si>
  <si>
    <t>B.1.1.04.02.01.10</t>
  </si>
  <si>
    <t>Impuestos y contribuciones</t>
  </si>
  <si>
    <t>B.1.1.04.02.01.11</t>
  </si>
  <si>
    <t>Atenciones protocolarias</t>
  </si>
  <si>
    <t>B.1.1.04.02.01.12</t>
  </si>
  <si>
    <t>Servicios públicos municipales</t>
  </si>
  <si>
    <t>B.1.1.04.02.01.13</t>
  </si>
  <si>
    <t>Seguros</t>
  </si>
  <si>
    <t>B.1.1.04.02.01.14</t>
  </si>
  <si>
    <t>Reintegros</t>
  </si>
  <si>
    <t>B.1.1.04.02.01.15</t>
  </si>
  <si>
    <t>Registros y avalúos</t>
  </si>
  <si>
    <t>B.1.1.04.02.01.16</t>
  </si>
  <si>
    <t>Convención colectiva de trabajo</t>
  </si>
  <si>
    <t>B.1.1.04.02.01.17</t>
  </si>
  <si>
    <t>Otros Gastos Financieros (Comisión Fiducia)</t>
  </si>
  <si>
    <t>B.1.1.04.02.01.18</t>
  </si>
  <si>
    <t>VFO-Prestación de Servicios</t>
  </si>
  <si>
    <t>B.1.1.04.02.01.19</t>
  </si>
  <si>
    <t>VFO-Vigilancia y seguridad</t>
  </si>
  <si>
    <t>B.1.1.04.02.02</t>
  </si>
  <si>
    <t>ADQUISICION DE BIENES</t>
  </si>
  <si>
    <t>B.1.1.04.02.02.01</t>
  </si>
  <si>
    <t>Materiales y suministros</t>
  </si>
  <si>
    <t>B.1.1.04.02.02.02</t>
  </si>
  <si>
    <t>Dotaciones (ropa de trabajo)</t>
  </si>
  <si>
    <t>B.1.1.04.02.02.03</t>
  </si>
  <si>
    <t>Compra de equipo</t>
  </si>
  <si>
    <t>B.1.1.04.02.02.04</t>
  </si>
  <si>
    <t>Muebles y Enseres</t>
  </si>
  <si>
    <t>B.1.1.04.02.02.05</t>
  </si>
  <si>
    <t>VFO-Materiales y suministros</t>
  </si>
  <si>
    <t>B.1.1.04.03</t>
  </si>
  <si>
    <t>TRANSFERENCIAS</t>
  </si>
  <si>
    <t>B.1.1.04.03.01</t>
  </si>
  <si>
    <t>Transferencia cruce de cuentas</t>
  </si>
  <si>
    <t>B.1.1.04.03.02</t>
  </si>
  <si>
    <t>Fondo territorial de pensiones</t>
  </si>
  <si>
    <t>B.1.1.04.03.03</t>
  </si>
  <si>
    <t>Federación Colombiana de Municipios</t>
  </si>
  <si>
    <t>B.1.1.04.03.04</t>
  </si>
  <si>
    <t>Sentencias y conciliaciones</t>
  </si>
  <si>
    <t>B.1.1.04.03.05</t>
  </si>
  <si>
    <t>Cuotas partes de mesada pensional</t>
  </si>
  <si>
    <t>B.1.1.04.03.06</t>
  </si>
  <si>
    <t>B.1.1.04.03.07</t>
  </si>
  <si>
    <t>Asociación de alcaldes ciudades capitales</t>
  </si>
  <si>
    <t>B.1.1.04.03.08</t>
  </si>
  <si>
    <t>Modernización y funcionamiento de Municipios (Ley 1551/12) - Apoyo seguridad social ediles</t>
  </si>
  <si>
    <t>B.1.1.09</t>
  </si>
  <si>
    <t>VIGENCIAS EXPIRADAS - GASTOS DE FUNCIONAMIENTO</t>
  </si>
  <si>
    <t>B.1.1.09.01</t>
  </si>
  <si>
    <t>VE-GASTOS DE FUNCIONAMIENTO- SERVICIOS PERSONALES</t>
  </si>
  <si>
    <t>B.1.1.09.01.01</t>
  </si>
  <si>
    <t>VE-FC-EF-25-34-Prestacion de servicios</t>
  </si>
  <si>
    <t>B.1.2</t>
  </si>
  <si>
    <t>INVERSION DIRECTA</t>
  </si>
  <si>
    <t>B.1.2.10</t>
  </si>
  <si>
    <t>HACIENDA - INVERSION DIRECTA</t>
  </si>
  <si>
    <t>B.1.2.10.01</t>
  </si>
  <si>
    <t>Proyectos  de inversión prioritaria</t>
  </si>
  <si>
    <t>B.1.2.10.02</t>
  </si>
  <si>
    <t>B.1.2.10.03</t>
  </si>
  <si>
    <t>B.1.2.10.04</t>
  </si>
  <si>
    <t>B.1.2.10.05</t>
  </si>
  <si>
    <t>Fortalecimiento de la fiscalización y cobro de cartera</t>
  </si>
  <si>
    <t>B.1.2.10.06</t>
  </si>
  <si>
    <t>Implementación de la gestión fiscal y financiera</t>
  </si>
  <si>
    <t>B.1.2.10.07</t>
  </si>
  <si>
    <t>VFO-Fortalecimiento de la gestión de fiscalización y cobro de cartera</t>
  </si>
  <si>
    <t>B.1.2.10.08</t>
  </si>
  <si>
    <t>VFO-FC-Fortalecimiento institucional de la Secretaria de Hacienda</t>
  </si>
  <si>
    <t>B.1.2.10.09</t>
  </si>
  <si>
    <t>VFO-FC-Fortalecimiento de la fiscalización y cobro de cartera</t>
  </si>
  <si>
    <t>B.1.2.10.10</t>
  </si>
  <si>
    <t>Modernización de la Secretaria de Hacienda</t>
  </si>
  <si>
    <t>B.1.2.10.11</t>
  </si>
  <si>
    <t>RB-FC-S2009-EF 16-60-Implementación de la gestión fiscal y financiera</t>
  </si>
  <si>
    <t>B.1.2.10.12</t>
  </si>
  <si>
    <t>RB-FC-S2012-EF 16-198-Fortalecimiento de la fiscalización y cobro de cartera</t>
  </si>
  <si>
    <t>B.1.2.10.13</t>
  </si>
  <si>
    <t>RB-FC-S2012-EF 16-198-Implementación de la gestión fiscal y financiera</t>
  </si>
  <si>
    <t>B.1.2.10.14</t>
  </si>
  <si>
    <t>RB-FC-S2012-EF 16-198-Modernización de la Secretaria de Hacienda</t>
  </si>
  <si>
    <t>B.1.2.10.15</t>
  </si>
  <si>
    <t>RB-FC-S2014-EF 16-210-Proyectos  de inversión prioritaria</t>
  </si>
  <si>
    <t>B.1.2.10.16</t>
  </si>
  <si>
    <t>RB-FC-S2014-EF 16-210-Modernización de la Secretaria de Hacienda</t>
  </si>
  <si>
    <t>B.1.2.10.17</t>
  </si>
  <si>
    <t>RB-FC-EF 16-103-Fortalecimiento de la fiscalización y cobro de cartera</t>
  </si>
  <si>
    <t>B.1.2.10.18</t>
  </si>
  <si>
    <t>RB-FC-EF 16-103-Modernización de la Secretaria de Hacienda</t>
  </si>
  <si>
    <t>B.1.2.11</t>
  </si>
  <si>
    <t>SALUD - INVERSION DIRECTA</t>
  </si>
  <si>
    <t>B.1.2.11.01</t>
  </si>
  <si>
    <t>Auditoria del Régimen Subsidiado en Salud</t>
  </si>
  <si>
    <t>B.1.2.11.02</t>
  </si>
  <si>
    <t>Apoyo integral a población Adulto Mayor (Centros Vida - Centros de Bienestar - Política Pública)</t>
  </si>
  <si>
    <t>B.1.2.11.03</t>
  </si>
  <si>
    <t>Esfuerzo propio Territorial Cofinanciación - Continuidad</t>
  </si>
  <si>
    <t>B.1.2.11.04</t>
  </si>
  <si>
    <t>Eje Programático Aseguramiento - Sostenimiento</t>
  </si>
  <si>
    <t>B.1.2.11.05</t>
  </si>
  <si>
    <t>Implementación de la política pública en salud mental (Acuerdo 012/2011)</t>
  </si>
  <si>
    <t>B.1.2.11.06</t>
  </si>
  <si>
    <t>Continuidad en la afiliación del Régimen subsidiado</t>
  </si>
  <si>
    <t>B.1.2.11.07</t>
  </si>
  <si>
    <t>Implementación de la política pública en seguridad alimentaria y nutricional (Acuerdo 013/2011)</t>
  </si>
  <si>
    <t>B.1.2.11.08</t>
  </si>
  <si>
    <t>Apoyo integral a personas con discapacidad (Política Pública Acuerdo 015/2011)</t>
  </si>
  <si>
    <t>B.1.2.11.09</t>
  </si>
  <si>
    <t>Atención a Mascotas -  Fauna Callejera ( Programa Zoonosis )</t>
  </si>
  <si>
    <t>B.1.2.11.10</t>
  </si>
  <si>
    <t>Apoyo en la atención Integral a la Población Habitante de la Calle</t>
  </si>
  <si>
    <t>B.1.2.11.11</t>
  </si>
  <si>
    <t>VFO-Apoyo integral a población Adulto Mayor (Centros Vida - Centros de Bienestar - Política Pública)</t>
  </si>
  <si>
    <t>B.1.2.11.12</t>
  </si>
  <si>
    <t>RB-FC-S2014-EF 16-210-Atención a Mascotas -  Fauna Callejera ( Programa Zoonosis )</t>
  </si>
  <si>
    <t>B.1.2.11.13</t>
  </si>
  <si>
    <t>RB-FC-S2014-EF 16-210-Apoyo en la atención Integral a la Población Habitante de la Calle</t>
  </si>
  <si>
    <t>B.1.2.11.14</t>
  </si>
  <si>
    <t>RB-FC-S2014-EF 16-210-Apoyo en la elaboración integral del plan decenal de salud del municipio de Popayán</t>
  </si>
  <si>
    <t>B.1.2.11.15</t>
  </si>
  <si>
    <t>RB-FC-S2014-EF 16-210-Apoyo para la elaboración del Censo de Razas Peligrosas (Caninos)</t>
  </si>
  <si>
    <t>B.1.2.11.16</t>
  </si>
  <si>
    <t>RB-FC-S2014-EF 16-210-Apoyo en el fortalecimiento de los Derechos Sexuales y Reproductivos con enfoque de género y diferencial.</t>
  </si>
  <si>
    <t>B.1.2.11.17</t>
  </si>
  <si>
    <t>RB-FC-S2014-EF 16-210-Apoyo en la implementación de la Estrategia Banco de Leche Humana</t>
  </si>
  <si>
    <t>B.1.2.11.18</t>
  </si>
  <si>
    <t>RB-FC-S2014-EF 16-210-Implementación de la política pública en salud mental (Acuerdo 012/2011)</t>
  </si>
  <si>
    <t>B.1.2.11.19</t>
  </si>
  <si>
    <t>RB-FC-S2014-EF 16-210-Implementación de la política pública en seguridad alimentaria y nutricional (Acuerdo 013/2011)</t>
  </si>
  <si>
    <t>B.1.2.11.20</t>
  </si>
  <si>
    <t>RB-FC-S2014-EF 16-210-Apoyo integral a personas con discapacidad (Política Pública Acuerdo 015/2011)</t>
  </si>
  <si>
    <t>B.1.2.11.21</t>
  </si>
  <si>
    <t>RB-FC-S2014-EF 16-210-Prevención y promoción para la implementación de la estrategia lavado de manos.</t>
  </si>
  <si>
    <t>B.1.2.11.22</t>
  </si>
  <si>
    <t>RB-FC-EF 16-102-Eje Programático Aseguramiento - Sostenimiento</t>
  </si>
  <si>
    <t>B.1.2.11.23</t>
  </si>
  <si>
    <t>RB-ID-Apoyo integral a población Adulto Mayor (Centros Vida - Centros de Bienestar - Política Pública)</t>
  </si>
  <si>
    <t>B.1.2.11.24</t>
  </si>
  <si>
    <t>RB-FC-S2014-EF 16-210-Apoyo al fortalecimiento de los centros de bienestar del anciano (Asilos)</t>
  </si>
  <si>
    <t>B.1.2.12</t>
  </si>
  <si>
    <t>GENERAL - INVERSION DIRECTA</t>
  </si>
  <si>
    <t>B.1.2.12.01</t>
  </si>
  <si>
    <t>Plan de Tecnologías</t>
  </si>
  <si>
    <t>B.1.2.12.02</t>
  </si>
  <si>
    <t>Fortalecimiento institucional de la Oficina Jurídica.</t>
  </si>
  <si>
    <t>B.1.2.12.03</t>
  </si>
  <si>
    <t>Construcción, ampliación y mantenimiento de bienes municipales</t>
  </si>
  <si>
    <t>B.1.2.12.04</t>
  </si>
  <si>
    <t>Restauración, mantenimiento de bienes muebles e inmuebles patrimonio material e inmaterial del Municipio de Popayán</t>
  </si>
  <si>
    <t>B.1.2.12.05</t>
  </si>
  <si>
    <t>Mantenimiento y/o construcción y/o mejoramiento físico de las plazas de mercado</t>
  </si>
  <si>
    <t>B.1.2.12.06</t>
  </si>
  <si>
    <t>B.1.2.12.07</t>
  </si>
  <si>
    <t>Construcción, ampliación, adecuación y/o mantenimiento de bienes municipales.</t>
  </si>
  <si>
    <t>B.1.2.12.08</t>
  </si>
  <si>
    <t>RB-FC-S2011-EF 16-167-Vive digital regional</t>
  </si>
  <si>
    <t>B.1.2.12.09</t>
  </si>
  <si>
    <t>RB-FC-S2013-EF 16-209-Compra de bienes inmuebles</t>
  </si>
  <si>
    <t>B.1.2.12.10</t>
  </si>
  <si>
    <t>RB-FC-S2013-EF 16-209-Construcción, ampliación, adecuación y/o mantenimiento de bienes municipales</t>
  </si>
  <si>
    <t>B.1.2.12.11</t>
  </si>
  <si>
    <t>RB-FC-S2014-EF 16-210-Construcción, ampliación, adecuación y/o mantenimiento de bienes municipales</t>
  </si>
  <si>
    <t>B.1.2.12.12</t>
  </si>
  <si>
    <t>RB-FC-S2014-EF 16-210-Adecuación archivo central</t>
  </si>
  <si>
    <t>B.1.2.12.13</t>
  </si>
  <si>
    <t>RB-FC-S2014-EF 16-210-Fortalecimiento institucional de la Oficina Jurídica.</t>
  </si>
  <si>
    <t>B.1.2.12.14</t>
  </si>
  <si>
    <t>RB-FC-S2014-EF 16-210-Plan de Tecnologías</t>
  </si>
  <si>
    <t>B.1.2.12.15</t>
  </si>
  <si>
    <t>RB-FC-EF 16-96-Plan de Tecnologías</t>
  </si>
  <si>
    <t>B.1.2.12.16</t>
  </si>
  <si>
    <t>RB-FC-EF 16-96-Mantenimiento y/o construcción y/o mejoramiento físico de las plazas de mercado</t>
  </si>
  <si>
    <t>B.1.2.12.17</t>
  </si>
  <si>
    <t>RB-ID-Construcción, ampliación, adecuación y/o mantenimiento de bienes municipales</t>
  </si>
  <si>
    <t>B.1.2.12.18</t>
  </si>
  <si>
    <t>RB-ID-VA-Transferencias al fonpet</t>
  </si>
  <si>
    <t>B.1.2.12.19</t>
  </si>
  <si>
    <t>RB-FC-S2013-EF 16-209-Plan de Tecnologías</t>
  </si>
  <si>
    <t>B.1.2.12.20</t>
  </si>
  <si>
    <t>RB-FC-S2013-EF 16-209-Elaboración, instalación, restauración, mantenimiento de bienes muebles e inmuebles patrimonio material e inmaterial del Municipio de Popayán</t>
  </si>
  <si>
    <t>B.1.2.13</t>
  </si>
  <si>
    <t>EDUCACION - INVERSION DIRECTA</t>
  </si>
  <si>
    <t>B.1.2.13.01</t>
  </si>
  <si>
    <t>Implementación de la política pública para la construcción, fortalecimiento y adopción del modelo educativo: Popayán educadora, culta y emprendedora (Acuerdo 049/2011)</t>
  </si>
  <si>
    <t>B.1.2.13.02</t>
  </si>
  <si>
    <t>Alimentación Escolar y menaje</t>
  </si>
  <si>
    <t>B.1.2.13.03</t>
  </si>
  <si>
    <t>Transporte Escolar</t>
  </si>
  <si>
    <t>B.1.2.13.04</t>
  </si>
  <si>
    <t>Gestión del riesgo o educación en emergencia</t>
  </si>
  <si>
    <t>B.1.2.13.05</t>
  </si>
  <si>
    <t>Modernización de la Secretaria de Educación</t>
  </si>
  <si>
    <t>B.1.2.13.06</t>
  </si>
  <si>
    <t>Calidad educativa de instituciones de formación para el trabajo y desarrollo humano</t>
  </si>
  <si>
    <t>B.1.2.13.07</t>
  </si>
  <si>
    <t>Mantenimiento y adecuación de infraestructura educativa</t>
  </si>
  <si>
    <t>B.1.2.13.08</t>
  </si>
  <si>
    <t>VFO-Modernización de la Secretaria de Educación</t>
  </si>
  <si>
    <t>B.1.2.13.09</t>
  </si>
  <si>
    <t>RB-FC-S2012-EF 16-198-Modernización de la Secretaria de Educación</t>
  </si>
  <si>
    <t>B.1.2.13.10</t>
  </si>
  <si>
    <t>RB-FC-S2013-EF 16-209-Gestión del riesgo o educación en emergencia</t>
  </si>
  <si>
    <t>B.1.2.13.11</t>
  </si>
  <si>
    <t>RB-FC-S2013-EF 16-209-Fortalecimiento a la Calidad educativa en las instituciones educativas del Municipio de Popayán.</t>
  </si>
  <si>
    <t>B.1.2.13.12</t>
  </si>
  <si>
    <t>RB-FC-S2014-EF 16-210-Implementación de la política pública para la construcción, fortalecimiento y adopción del modelo educativo: Popayán educadora, culta y emprendedora (Acuerdo 049/2011)</t>
  </si>
  <si>
    <t>B.1.2.13.13</t>
  </si>
  <si>
    <t>RB-FC-S2014-EF 16-210-Mantenimiento y adecuación de infraestructura educativa</t>
  </si>
  <si>
    <t>B.1.2.13.14</t>
  </si>
  <si>
    <t>RB-FC-S2014-EF 16-210-Transporte Escolar</t>
  </si>
  <si>
    <t>B.1.2.13.15</t>
  </si>
  <si>
    <t>RB-FC-S2014-EF 16-210-Proyectos Tecnológicos de Información y comunicación para la innovación educativa</t>
  </si>
  <si>
    <t>B.1.2.13.16</t>
  </si>
  <si>
    <t>RB-FC-EF 16-98-Estimulo a instituciones educativas en proyectos de gestión de la calidad educativa</t>
  </si>
  <si>
    <t>B.1.2.13.17</t>
  </si>
  <si>
    <t>RB-ID-Calidad educativa de instituciones de formación para el trabajo y desarrollo humano</t>
  </si>
  <si>
    <t>B.1.2.13.18</t>
  </si>
  <si>
    <t>RB-FC-S2013-EF 16-209-Acompañamiento y evaluación de la gestión escolar.</t>
  </si>
  <si>
    <t>B.1.2.13.19</t>
  </si>
  <si>
    <t>RB-FC-EF 16-98-Acompañamiento y evaluación de la gestión escolar.</t>
  </si>
  <si>
    <t>B.1.2.13.20</t>
  </si>
  <si>
    <t>Cofinanciación proyecto FINDETER - Plan de infraestructura educativa 2015-2018 (más y mejores espacios escolares)</t>
  </si>
  <si>
    <t>B.1.2.13.21</t>
  </si>
  <si>
    <t>B.1.2.13.22</t>
  </si>
  <si>
    <t>FC-Cofinanciación proyecto FINDETER - Plan de infraestructura educativa 2015-2018 (más y mejores espacios escolares)</t>
  </si>
  <si>
    <t>B.1.2.13.23</t>
  </si>
  <si>
    <t>RB-FC-S2014-EF 16-210-Cofinanciación proyecto FINDETER - Plan de infraestructura educativa 2015-2018 (más y mejores espacios escolares)</t>
  </si>
  <si>
    <t>B.1.2.14</t>
  </si>
  <si>
    <t>GOBIERNO - INVERSION DIRECTA</t>
  </si>
  <si>
    <t>B.1.2.14.01</t>
  </si>
  <si>
    <t>Fondo territorial de seguridad y convivencia ciudadana: Ley 418/97 - Ley 782/2002- Acuerdo 033/11</t>
  </si>
  <si>
    <t>B.1.2.14.02</t>
  </si>
  <si>
    <t>Red Unidos</t>
  </si>
  <si>
    <t>B.1.2.14.03</t>
  </si>
  <si>
    <t>Proceso Electoral</t>
  </si>
  <si>
    <t>B.1.2.14.04</t>
  </si>
  <si>
    <t>Planeación Participativa</t>
  </si>
  <si>
    <t>B.1.2.14.05</t>
  </si>
  <si>
    <t>Implementación de políticas públicas en infancia y adolescencia (Acuerdo 011/2011)</t>
  </si>
  <si>
    <t>B.1.2.14.06</t>
  </si>
  <si>
    <t>Implementación políticas públicas equidad de género  (Acuerdo 038/2011)</t>
  </si>
  <si>
    <t>B.1.2.14.07</t>
  </si>
  <si>
    <t>Población en situación de Desplazamiento (Acuerdo 050/2011)</t>
  </si>
  <si>
    <t>B.1.2.14.08</t>
  </si>
  <si>
    <t>Estrategias y políticas dirigidas a la garantía de los Derechos Humanos y Derecho Internacional Humanitario</t>
  </si>
  <si>
    <t>B.1.2.14.09</t>
  </si>
  <si>
    <t>Atención integral a población LGTBI</t>
  </si>
  <si>
    <t>B.1.2.14.10</t>
  </si>
  <si>
    <t>Centro de conciliación y a los conciliadores en equidad</t>
  </si>
  <si>
    <t>B.1.2.14.11</t>
  </si>
  <si>
    <t>Programa familias en acción</t>
  </si>
  <si>
    <t>B.1.2.14.12</t>
  </si>
  <si>
    <t>Gestión integral del espacio público</t>
  </si>
  <si>
    <t>B.1.2.14.13</t>
  </si>
  <si>
    <t>Plan integral de seguridad y convivencia ciudadana</t>
  </si>
  <si>
    <t>B.1.2.14.14</t>
  </si>
  <si>
    <t>Inspecciones de policía</t>
  </si>
  <si>
    <t>B.1.2.14.15</t>
  </si>
  <si>
    <t>Fortalecimiento institucional de la Secretaría de Gobierno</t>
  </si>
  <si>
    <t>B.1.2.14.16</t>
  </si>
  <si>
    <t>Comisaria de Familia</t>
  </si>
  <si>
    <t>B.1.2.14.17</t>
  </si>
  <si>
    <t>Casa de Justicia</t>
  </si>
  <si>
    <t>B.1.2.14.18</t>
  </si>
  <si>
    <t>VFO-Fondo territorial de seguridad y convivencia ciudadana Ley 418/97 - Ley 782/2002- Acuerdo 033/11</t>
  </si>
  <si>
    <t>B.1.2.14.19</t>
  </si>
  <si>
    <t>RB-ID-Fondo territorial de seguridad y convivencia ciudadana: Ley 418/97 - Ley 782/2002- Acuerdo 033/11</t>
  </si>
  <si>
    <t>B.1.2.14.20</t>
  </si>
  <si>
    <t>RB-FC-S2012-EF 16-198-Red Unidos</t>
  </si>
  <si>
    <t>B.1.2.14.21</t>
  </si>
  <si>
    <t>RB-FC-S2013-EF 16-209-Gestión integral del espacio público</t>
  </si>
  <si>
    <t>B.1.2.14.22</t>
  </si>
  <si>
    <t>RB-FC-S2014-EF 16-210-Red Unidos</t>
  </si>
  <si>
    <t>B.1.2.14.23</t>
  </si>
  <si>
    <t>RB-FC-S2014-EF 16-210-Proceso electoral</t>
  </si>
  <si>
    <t>B.1.2.14.24</t>
  </si>
  <si>
    <t>RB-FC-S2014-EF 16-210-Planeación Participativa</t>
  </si>
  <si>
    <t>B.1.2.14.25</t>
  </si>
  <si>
    <t>RB-FC-S2014-EF 16-210-Implementación de políticas públicas en infancia y adolescencia (Acuerdo 011/2011)</t>
  </si>
  <si>
    <t>B.1.2.14.26</t>
  </si>
  <si>
    <t>RB-FC-S2014-EF 16-210-Implementación políticas públicas equidad de género  (Acuerdo 038/2011)</t>
  </si>
  <si>
    <t>B.1.2.14.27</t>
  </si>
  <si>
    <t>RB-FC-S2014-EF 16-210-Población en situación de Desplazamiento (Acuerdo 050/2011)</t>
  </si>
  <si>
    <t>B.1.2.14.28</t>
  </si>
  <si>
    <t>RB-FC-S2014-EF 16-210-Centro de conciliación y a los conciliadores en equidad</t>
  </si>
  <si>
    <t>B.1.2.14.29</t>
  </si>
  <si>
    <t>RB-FC-S2014-EF 16-210-Programa familias en acción</t>
  </si>
  <si>
    <t>B.1.2.14.30</t>
  </si>
  <si>
    <t>RB-FC-S2014-EF 16-210-Gestión integral del espacio público</t>
  </si>
  <si>
    <t>B.1.2.14.31</t>
  </si>
  <si>
    <t>RB-FC-S2014-EF 16-210-Plan integral de seguridad y convivencia ciudadana</t>
  </si>
  <si>
    <t>B.1.2.14.32</t>
  </si>
  <si>
    <t>RB-FC-S2014-EF 16-210-Inspecciones de policía</t>
  </si>
  <si>
    <t>B.1.2.14.33</t>
  </si>
  <si>
    <t>RB-FC-S2014-EF 16-210-Fortalecimiento institucional de la Secretaría de Gobierno</t>
  </si>
  <si>
    <t>B.1.2.14.34</t>
  </si>
  <si>
    <t>RB-FC-S2014-EF 16-210-Comisaria de Familia</t>
  </si>
  <si>
    <t>B.1.2.14.35</t>
  </si>
  <si>
    <t>RB-FC-S2014-EF 16-210-Casa de Justicia</t>
  </si>
  <si>
    <t>B.1.2.14.36</t>
  </si>
  <si>
    <t>RB-FC-S2014-EF 16-210-Centros carcelarios</t>
  </si>
  <si>
    <t>B.1.2.14.37</t>
  </si>
  <si>
    <t>RB-FC-EF 16-104-Red Unidos</t>
  </si>
  <si>
    <t>B.1.2.14.38</t>
  </si>
  <si>
    <t>RB-FC-S2013-EF 16-209-Estrategias y políticas dirigidas a la garantía de los Derechos Humanos y Derecho Internacional Humanitario</t>
  </si>
  <si>
    <t>B.1.2.14.39</t>
  </si>
  <si>
    <t>RB-FC-S2014-EF 16-210-Estrategias y políticas dirigidas a la garantía de los Derechos Humanos y Derecho Internacional Humanitario</t>
  </si>
  <si>
    <t>B.1.2.15</t>
  </si>
  <si>
    <t>MOVILIDAD, TRANSITO Y TRANSPORTE - INVERSION DIRECTA</t>
  </si>
  <si>
    <t>B.1.2.15.01</t>
  </si>
  <si>
    <t>TRANSITO Y TRANSPORTE</t>
  </si>
  <si>
    <t>B.1.2.15.01.01</t>
  </si>
  <si>
    <t>TRANSITO</t>
  </si>
  <si>
    <t>B.1.2.15.01.01.01</t>
  </si>
  <si>
    <t>OPTIMIZACION DE LA RED SEMAFORICA DE POPAYAN</t>
  </si>
  <si>
    <t>B.1.2.15.01.01.01.1</t>
  </si>
  <si>
    <t>Intervenciones para la regulación del tránsito y la movilidad</t>
  </si>
  <si>
    <t>B.1.2.15.01.01.02</t>
  </si>
  <si>
    <t>SEÑALIZACION VERTICAL, HORIZONTAL Y ELEVADA</t>
  </si>
  <si>
    <t>B.1.2.15.01.01.02.1</t>
  </si>
  <si>
    <t>Señalización vertical y elevada</t>
  </si>
  <si>
    <t>B.1.2.15.01.01.02.2</t>
  </si>
  <si>
    <t>Señalización horizontal</t>
  </si>
  <si>
    <t>B.1.2.15.01.01.02.3</t>
  </si>
  <si>
    <t>RB-FC-S2010-EF 16-95-Señalización horizontal</t>
  </si>
  <si>
    <t>B.1.2.15.01.01.02.4</t>
  </si>
  <si>
    <t>RB-FC-S2011-EF 16-167-Señalización horizontal</t>
  </si>
  <si>
    <t>B.1.2.15.01.01.02.5</t>
  </si>
  <si>
    <t>RB-ID-Señalización horizontal</t>
  </si>
  <si>
    <t>B.1.2.15.01.01.02.6</t>
  </si>
  <si>
    <t>RB-ID-Suministro e instalación de dispositivos viales</t>
  </si>
  <si>
    <t>B.1.2.15.01.01.03</t>
  </si>
  <si>
    <t>MEDIDAS DE TRANSITO</t>
  </si>
  <si>
    <t>B.1.2.15.01.01.03.1</t>
  </si>
  <si>
    <t>Convenio policía de tránsito</t>
  </si>
  <si>
    <t>B.1.2.15.01.01.03.2</t>
  </si>
  <si>
    <t>Suministro de combustible para operaciones de control y apoyo al tránsito local</t>
  </si>
  <si>
    <t>B.1.2.15.01.01.03.3</t>
  </si>
  <si>
    <t>RB-ID-Convenio policía de tránsito</t>
  </si>
  <si>
    <t>B.1.2.15.01.01.03.4</t>
  </si>
  <si>
    <t>RB-ID-Suministro de combustible para operaciones de control y apoyo al tránsito local</t>
  </si>
  <si>
    <t>B.1.2.15.01.02</t>
  </si>
  <si>
    <t>SEGURIDAD VIAL</t>
  </si>
  <si>
    <t>B.1.2.15.01.02.01</t>
  </si>
  <si>
    <t>Campañas de prevención, seguridad vial, cultura ciudadana y ambiental</t>
  </si>
  <si>
    <t>B.1.2.15.01.02.02</t>
  </si>
  <si>
    <t>Suministro de placas</t>
  </si>
  <si>
    <t>B.1.2.15.01.02.03</t>
  </si>
  <si>
    <t>Ingeniería, movilidad y transito</t>
  </si>
  <si>
    <t>B.1.2.15.01.02.04</t>
  </si>
  <si>
    <t>RB-ID-Campañas de prevención, seguridad vial, cultura ciudadana y ambiental</t>
  </si>
  <si>
    <t>B.1.2.15.01.02.05</t>
  </si>
  <si>
    <t>RB-ID-Ingeniería, movilidad y transito</t>
  </si>
  <si>
    <t>B.1.2.15.01.02.06</t>
  </si>
  <si>
    <t>RB-ID-Suministro de placas</t>
  </si>
  <si>
    <t>B.1.2.15.01.02.07</t>
  </si>
  <si>
    <t>RB-ID-Estudios de movilidad en Popayán</t>
  </si>
  <si>
    <t>B.1.2.15.01.02.08</t>
  </si>
  <si>
    <t>RB-ID-Formulación e implementación del plan local y la política pública de seguridad y prevención vial</t>
  </si>
  <si>
    <t>B.1.2.15.02</t>
  </si>
  <si>
    <t>PLAN ESTRATEGICO DE OPTIMIZACION ADMINISTRATIVA</t>
  </si>
  <si>
    <t>B.1.2.15.02.01</t>
  </si>
  <si>
    <t>FORTALECIMIENTO INTEGRAL DE LA SECRETARIA DE TRANSITO</t>
  </si>
  <si>
    <t>B.1.2.15.02.01.01</t>
  </si>
  <si>
    <t>Papelería, estrategia de comunicaciones y similares</t>
  </si>
  <si>
    <t>B.1.2.15.02.01.02</t>
  </si>
  <si>
    <t>Implementación políticas del sistema  RUNT</t>
  </si>
  <si>
    <t>B.1.2.15.02.01.03</t>
  </si>
  <si>
    <t>Adquisición de elementos logísticos, técnicos, tecnológicos, mobiliarios, de comunicación, seguridad e insumos</t>
  </si>
  <si>
    <t>B.1.2.15.02.01.04</t>
  </si>
  <si>
    <t>Proceso administrativo y de trámites de la Secretaria de Tránsito</t>
  </si>
  <si>
    <t>B.1.2.15.02.01.05</t>
  </si>
  <si>
    <t>Recuperación de cartera de la Secretaria de Tránsito</t>
  </si>
  <si>
    <t>B.1.2.15.02.01.06</t>
  </si>
  <si>
    <t>Cobros persuasivos y similares</t>
  </si>
  <si>
    <t>B.1.2.15.02.01.07</t>
  </si>
  <si>
    <t>Procesos de Infracciones de tránsito y transporte</t>
  </si>
  <si>
    <t>B.1.2.15.02.01.08</t>
  </si>
  <si>
    <t>RB-FC-S2012-EF 16-198-Papelería, estrategia de comunicaciones y similares</t>
  </si>
  <si>
    <t>B.1.2.15.02.01.09</t>
  </si>
  <si>
    <t>RB-FC-EF 16-202-Papelería, estrategia de comunicaciones y similares</t>
  </si>
  <si>
    <t>B.1.2.15.02.01.10</t>
  </si>
  <si>
    <t>RB-ID-Proceso administrativo y de trámites de la Secretaria de Tránsito</t>
  </si>
  <si>
    <t>B.1.2.15.02.01.11</t>
  </si>
  <si>
    <t>B.1.2.15.02.01.12</t>
  </si>
  <si>
    <t>RB-ID-Recuperación de cartera de la Secretaria de Tránsito</t>
  </si>
  <si>
    <t>B.1.2.15.02.01.13</t>
  </si>
  <si>
    <t>RB-ID-Procesos de infracciones de tránsito y transporte</t>
  </si>
  <si>
    <t>B.1.2.15.02.01.14</t>
  </si>
  <si>
    <t>RB-ID-Adecuación y dotación de las instalaciones de la Secretaria de Tránsito y Transporte Municipal</t>
  </si>
  <si>
    <t>B.1.2.15.02.01.15</t>
  </si>
  <si>
    <t>RB-ID-Adquisición de elementos logísticos, técnicos, tecnológicos, mobiliarios, de comunicación, seguridad e insumos</t>
  </si>
  <si>
    <t>B.1.2.15.02.01.16</t>
  </si>
  <si>
    <t>RB-ID-Papelería, estrategia de comunicaciones y similares</t>
  </si>
  <si>
    <t>B.1.2.15.02.01.17</t>
  </si>
  <si>
    <t>RB-ID-Fiscalización electrónica del tránsito y zonas de estacionamiento regulado</t>
  </si>
  <si>
    <t>B.1.2.16</t>
  </si>
  <si>
    <t>PLANEACION - INVERSION DIRECTA</t>
  </si>
  <si>
    <t>B.1.2.16.01</t>
  </si>
  <si>
    <t>Revisión, ajustes  del plan de ordenamiento territorial</t>
  </si>
  <si>
    <t>B.1.2.16.02</t>
  </si>
  <si>
    <t>Fortalecimiento integral de los procesos de planeación municipal</t>
  </si>
  <si>
    <t>B.1.2.16.03</t>
  </si>
  <si>
    <t>Fortalecimiento al Consejo Territorial de Planeación</t>
  </si>
  <si>
    <t>B.1.2.16.04</t>
  </si>
  <si>
    <t>Plan Municipal de desarrollo turístico y Marketing Territorial (Ley 1551 de 2012)</t>
  </si>
  <si>
    <t>B.1.2.16.05</t>
  </si>
  <si>
    <t>Acciones interinstitucionales para la competitividad</t>
  </si>
  <si>
    <t>B.1.2.16.06</t>
  </si>
  <si>
    <t>VFO-FC-Plan Municipal de desarrollo turístico y Marketing Territorial ( Ley 1551 de 2012)</t>
  </si>
  <si>
    <t>B.1.2.16.07</t>
  </si>
  <si>
    <t>VFO-FC-Revisión, ajustes  del plan de ordenamiento territorial</t>
  </si>
  <si>
    <t>B.1.2.16.08</t>
  </si>
  <si>
    <t>B.1.2.16.09</t>
  </si>
  <si>
    <t>RB-FC-S2012-EF 16-198-Revisión, ajustes  del plan de ordenamiento territorial</t>
  </si>
  <si>
    <t>B.1.2.16.10</t>
  </si>
  <si>
    <t>RB-FC-S2013-EF 16-209-Fortalecimiento integral de los procesos de planeación municipal</t>
  </si>
  <si>
    <t>B.1.2.16.11</t>
  </si>
  <si>
    <t>RB-FC-S2013-EF 16-209-Plan Municipal de desarrollo turístico y Marketing Territorial (Ley 1551 de 2012)</t>
  </si>
  <si>
    <t>B.1.2.16.12</t>
  </si>
  <si>
    <t>RB-FC-S2013-EF 16-209-Acciones interinstitucionales para la competitividad</t>
  </si>
  <si>
    <t>B.1.2.16.13</t>
  </si>
  <si>
    <t>RB-FC-S2013-EF 16-209-Estudios de inversión y preinversión</t>
  </si>
  <si>
    <t>B.1.2.16.14</t>
  </si>
  <si>
    <t>RB-FC-S2014-EF 16-210-Revisión, ajustes  del plan de ordenamiento territorial</t>
  </si>
  <si>
    <t>B.1.2.16.15</t>
  </si>
  <si>
    <t>RB-FC-S2014-EF 16-210-Estudios de inversión y preinversión</t>
  </si>
  <si>
    <t>B.1.2.16.16</t>
  </si>
  <si>
    <t>RB-FC-EF 16-100-Revisión, ajustes  del plan de ordenamiento territorial</t>
  </si>
  <si>
    <t>B.1.2.16.17</t>
  </si>
  <si>
    <t>RB-FC-EF 16-100-Plan Municipal de desarrollo turístico y Marketing Territorial (Ley 1551 de 2012)</t>
  </si>
  <si>
    <t>B.1.2.17</t>
  </si>
  <si>
    <t>INFRAESTRUCTURA - INVERSION DIRECTA</t>
  </si>
  <si>
    <t>B.1.2.17.01</t>
  </si>
  <si>
    <t>SISTEMA ESTRATEGICO DE TRANSPORTE PUBLICO DE PASAJEROS DE POPAYAN</t>
  </si>
  <si>
    <t>B.1.2.17.01.01</t>
  </si>
  <si>
    <t>INFRAESTRUCTURAS DEL SETP</t>
  </si>
  <si>
    <t>B.1.2.17.01.01.01</t>
  </si>
  <si>
    <t>Implementación y Operación del Sistema estratégico de Transporte Público (VF Acuerdo 021/09)</t>
  </si>
  <si>
    <t>B.1.2.17.01.01.02</t>
  </si>
  <si>
    <t>Ajuste de los aportes del Municipio al SETP</t>
  </si>
  <si>
    <t>B.1.2.17.01.01.03</t>
  </si>
  <si>
    <t>Costos y gastos inherentes al Sistema estratégico de transporte público SEPT</t>
  </si>
  <si>
    <t>B.1.2.17.01.01.04</t>
  </si>
  <si>
    <t>RB-ID-ST DE-EF 16-55-Ajuste de los aportes del Municipio al SETP</t>
  </si>
  <si>
    <t>B.1.2.17.01.01.05</t>
  </si>
  <si>
    <t>B.1.2.17.01.01.06</t>
  </si>
  <si>
    <t>RB-ID-ST DE-EF 16-55-Implementación y Operación del Sistema estratégico de Transporte Público (VF Acuerdo 021/09)</t>
  </si>
  <si>
    <t>B.1.2.17.01.01.07</t>
  </si>
  <si>
    <t>RB-ID-ST DE-EF 16-55-Rehabilitación y/o mantenimiento y/o mejoramiento y/o construcción de vías urbanas y obras complementarias</t>
  </si>
  <si>
    <t>B.1.2.17.02</t>
  </si>
  <si>
    <t>INFRAESTRUCTURA VIAL</t>
  </si>
  <si>
    <t>B.1.2.17.02.01</t>
  </si>
  <si>
    <t>MANTENIMIENTO, REHABILITACION O MEJORAMIENTO DE VIAS URBANAS</t>
  </si>
  <si>
    <t>B.1.2.17.02.01.01</t>
  </si>
  <si>
    <t>Rehabilitación de la red vial y de movilidad urbana</t>
  </si>
  <si>
    <t>B.1.2.17.02.01.02</t>
  </si>
  <si>
    <t>Mantenimiento de la red vial y de movilidad urbana</t>
  </si>
  <si>
    <t>B.1.2.17.02.01.03</t>
  </si>
  <si>
    <t>Mejoramiento de la red vial y de movilidad urbana</t>
  </si>
  <si>
    <t>B.1.2.17.02.01.04</t>
  </si>
  <si>
    <t>VFO-ID-VA-Construcción de vías urbanas y obras complementarias para conectividad entre la carrera 9 y la variante de Popayán.</t>
  </si>
  <si>
    <t>B.1.2.17.02.01.05</t>
  </si>
  <si>
    <t>B.1.2.17.02.01.06</t>
  </si>
  <si>
    <t>VFO-FC-Compra de bienes inmuebles para la construcción de vías urbanas y obras complementarias para conectividad entre la carrera 9 y la variante de Popayán.</t>
  </si>
  <si>
    <t>B.1.2.17.02.01.07</t>
  </si>
  <si>
    <t>VFO-RB-ID-FDO A-Mantenimiento de la red Urbana Vial Municipio de Popayán</t>
  </si>
  <si>
    <t>B.1.2.17.02.01.08</t>
  </si>
  <si>
    <t>VFO-RB-ID-FDO A-Rehabilitación y/o mantenimiento y/o mejoramiento y/o construcción de vías urbanas y obras complementarias</t>
  </si>
  <si>
    <t>B.1.2.17.02.01.09</t>
  </si>
  <si>
    <t>VFO-ST DE-Rehabilitación y/o mantenimiento y/o mejoramiento y/o construcción de vías urbanas y obras complementarias</t>
  </si>
  <si>
    <t>B.1.2.17.02.01.10</t>
  </si>
  <si>
    <t>VFO-ID-RF-MF-EF 16-188-Rehabilitación y/o mantenimiento y/o mejoramiento y/o construcción de vías urbanas y obras complementarias</t>
  </si>
  <si>
    <t>B.1.2.17.02.01.11</t>
  </si>
  <si>
    <t>RB-FC-S2012-EF 16-198-Rehabilitación y/o mantenimiento y/o mejoramiento y/o construcción de vías urbanas y obras complementarias.</t>
  </si>
  <si>
    <t>B.1.2.17.02.01.12</t>
  </si>
  <si>
    <t>RB-FC-ST LD-Rehabilitación y/o mantenimiento y/o mejoramiento y/o construcción de vías urbanas y obras complementarias.</t>
  </si>
  <si>
    <t>B.1.2.17.02.01.13</t>
  </si>
  <si>
    <t>RB-ID-FDO A-SERVIASEO-7%-Rehabilitación y/o mantenimiento y/o mejoramiento y/o construcción de vías urbanas y obras complementarias.</t>
  </si>
  <si>
    <t>B.1.2.17.02.01.14</t>
  </si>
  <si>
    <t>RB-ID-FDO A-Rehabilitación y/o mantenimiento y/o mejoramiento y/o construcción de vías urbanas y obras complementarias.</t>
  </si>
  <si>
    <t>B.1.2.17.02.01.15</t>
  </si>
  <si>
    <t>RB-ID-VA-Construcción de vías urbanas y obras complementarias para conectividad entre la carrera 9 y la variante de Popayán.</t>
  </si>
  <si>
    <t>B.1.2.17.02.01.16</t>
  </si>
  <si>
    <t>B.1.2.17.02.01.17</t>
  </si>
  <si>
    <t>B.1.2.17.02.01.18</t>
  </si>
  <si>
    <t>RB-ID-FDO OP-Rehabilitación y/o mantenimiento y/o mejoramiento y/o construcción de vías urbanas y obras complementarias.</t>
  </si>
  <si>
    <t>B.1.2.17.02.01.19</t>
  </si>
  <si>
    <t>RB-ID-FDO VAL-Rehabilitación y/o mantenimiento y/o mejoramiento y/o construcción de vías urbanas y obras complementarias.</t>
  </si>
  <si>
    <t>B.1.2.17.02.01.20</t>
  </si>
  <si>
    <t>RB-FC-EF 16-101-Rehabilitación y/o mantenimiento y/o mejoramiento y/o construcción de vías urbanas y obras complementarias.</t>
  </si>
  <si>
    <t>B.1.2.17.02.01.21</t>
  </si>
  <si>
    <t>B.1.2.17.02.01.22</t>
  </si>
  <si>
    <t>RB-FC-S2013-EF 16-209-Rehabilitación y/o mantenimiento y/o mejoramiento y/o construcción de vías urbanas y obras complementarias</t>
  </si>
  <si>
    <t>B.1.2.17.02.01.23</t>
  </si>
  <si>
    <t>RB-FC-S2014-EF 16-210-Rehabilitación y/o mantenimiento y/o mejoramiento y/o construcción de vías urbanas y obras complementarias</t>
  </si>
  <si>
    <t>B.1.2.17.02.01.24</t>
  </si>
  <si>
    <t>RB-ID-VA-Adquisición de predios para proyectos de vías urbanas y obras complementarias para conectividad entre la carrera 9 y la variante de Popayán.</t>
  </si>
  <si>
    <t>B.1.2.17.02.02</t>
  </si>
  <si>
    <t>MANTENIMIENTO, REHABILITACION Y/O MEJORAMIENTO DE VIAS RURALES</t>
  </si>
  <si>
    <t>B.1.2.17.02.02.01</t>
  </si>
  <si>
    <t>Rehabilitación de la red vial y de movilidad rural</t>
  </si>
  <si>
    <t>B.1.2.17.02.02.02</t>
  </si>
  <si>
    <t>Mantenimiento de la red vial y de movilidad rural</t>
  </si>
  <si>
    <t>B.1.2.17.02.02.03</t>
  </si>
  <si>
    <t>Mejoramiento de la red vial y de movilidad rural</t>
  </si>
  <si>
    <t>B.1.2.17.02.02.04</t>
  </si>
  <si>
    <t>B.1.2.17.02.02.05</t>
  </si>
  <si>
    <t>RB-FC-ST LD-Rehabilitación y mejoramiento de la red vial y de movilidad rural y obras complementarias.</t>
  </si>
  <si>
    <t>B.1.2.17.02.02.06</t>
  </si>
  <si>
    <t>RB-ID-FDO A-SERVIASEO-7%-Rehabilitación y mejoramiento de la red vial y de movilidad rural y obras complementarias.</t>
  </si>
  <si>
    <t>B.1.2.17.02.02.07</t>
  </si>
  <si>
    <t>RB-FC-S2013-EF 16-209-Rehabilitación de la red vial y de movilidad rural</t>
  </si>
  <si>
    <t>B.1.2.17.02.02.08</t>
  </si>
  <si>
    <t>RB-FC-S2013-EF 16-209-Rehabilitación de la red vial y de movilidad rural y obras complementarias</t>
  </si>
  <si>
    <t>B.1.2.17.02.02.09</t>
  </si>
  <si>
    <t>RB-FC-S2014-EF 16-210-Rehabilitación de la red vial y de movilidad rural</t>
  </si>
  <si>
    <t>B.1.2.17.02.02.10</t>
  </si>
  <si>
    <t>RB-FC-S2013-EF 16-209-Construcción y/o reposición de redes de telecomunicaciones en el Municipio de Popayán.</t>
  </si>
  <si>
    <t>B.1.2.17.02.03</t>
  </si>
  <si>
    <t>INFRAESTRUCTURAS COMPLEMENTARIAS DE SOPORTE A LA MOVILIDAD (Pontones, Puentes, Muros de Contención, entre otros)</t>
  </si>
  <si>
    <t>B.1.2.17.02.03.01</t>
  </si>
  <si>
    <t>Construcción de pontones, puentes, muros de contención, entre otros Municipio de Popayán.</t>
  </si>
  <si>
    <t>B.1.2.17.02.03.02</t>
  </si>
  <si>
    <t>Construcción de andenes Municipio de Popayán</t>
  </si>
  <si>
    <t>B.1.2.17.02.03.03</t>
  </si>
  <si>
    <t>RB-FC-ST LD-Construcción de pontones, puentes, muros de contención, entre otros Municipio de Popayán.</t>
  </si>
  <si>
    <t>B.1.2.17.02.03.04</t>
  </si>
  <si>
    <t>RB-FC-S2013-EF 16-209-Construcción de pontones, puentes, muros de contención, entre otros Municipio de Popayán</t>
  </si>
  <si>
    <t>B.1.2.17.02.04</t>
  </si>
  <si>
    <t>ESTUDIOS DE PREINVERSION</t>
  </si>
  <si>
    <t>B.1.2.17.02.04.01</t>
  </si>
  <si>
    <t>Estudios y/o diseños para proyectos de obras de infraestructura vial</t>
  </si>
  <si>
    <t>B.1.2.17.02.04.02</t>
  </si>
  <si>
    <t>Estudios y/o diseños para proyectos de obras de infraestructura</t>
  </si>
  <si>
    <t>B.1.2.17.02.04.03</t>
  </si>
  <si>
    <t>RB-ID-FDO A-SERVIASEO-7%-Preinversión en estudios y diseños para proyectos de obras de infraestructura vial</t>
  </si>
  <si>
    <t>B.1.2.17.02.04.04</t>
  </si>
  <si>
    <t>RB-FC-ST LD-Estudios y/o diseños para proyectos de infraestructura</t>
  </si>
  <si>
    <t>B.1.2.17.02.04.05</t>
  </si>
  <si>
    <t>RB-FC-S2013-EF 16-209-Estudios y/o diseños para proyectos de infraestructura</t>
  </si>
  <si>
    <t>B.1.2.17.03</t>
  </si>
  <si>
    <t>OTRAS INVERSIONES DIRECTAS DE INFRAESTRUCTURA</t>
  </si>
  <si>
    <t>B.1.2.17.03.01</t>
  </si>
  <si>
    <t>Expansión, mantenimiento, operación y administración del Servicio de Alumbrado Público - SSF</t>
  </si>
  <si>
    <t>B.1.2.17.03.02</t>
  </si>
  <si>
    <t>Construcción y mantenimiento obras en la central de sacrificios -Requerimiento INVIMA</t>
  </si>
  <si>
    <t>B.1.2.17.03.03</t>
  </si>
  <si>
    <t>Construcción y mantenimiento obras en la central de sacrificios - Requerimiento INVIMA</t>
  </si>
  <si>
    <t>B.1.2.17.03.04</t>
  </si>
  <si>
    <t>Construcción de infraestructura para electrificación urbana y rural</t>
  </si>
  <si>
    <t>B.1.2.17.03.05</t>
  </si>
  <si>
    <t>Gestión integral del hábitat</t>
  </si>
  <si>
    <t>B.1.2.17.03.06</t>
  </si>
  <si>
    <t>Fondo de reciclaje</t>
  </si>
  <si>
    <t>B.1.2.17.03.07</t>
  </si>
  <si>
    <t>Rehabilitación de vías rurales</t>
  </si>
  <si>
    <t>B.1.2.17.03.08</t>
  </si>
  <si>
    <t>Transferencia subsidios estratos 1 , 2 y 3  Servicio de Aseo</t>
  </si>
  <si>
    <t>B.1.2.17.03.09</t>
  </si>
  <si>
    <t>Transferencia subsidios estratos 1 , 2 y 3  Servicio de Acueducto</t>
  </si>
  <si>
    <t>B.1.2.17.03.10</t>
  </si>
  <si>
    <t>Reposición y/o ampliación de redes de acueducto y/o alcantarillado en el Municipio d Popayán (Transferencias  LEY 99/93)</t>
  </si>
  <si>
    <t>B.1.2.17.03.11</t>
  </si>
  <si>
    <t>Ampliación y/o reposición de redes de acueducto y/o alcantarillado en el área urbana y rural (Transferencias  EPSA)</t>
  </si>
  <si>
    <t>B.1.2.17.03.12</t>
  </si>
  <si>
    <t>Fondo rotatorio de obras públicas</t>
  </si>
  <si>
    <t>B.1.2.17.03.13</t>
  </si>
  <si>
    <t>B.1.2.17.03.14</t>
  </si>
  <si>
    <t>B.1.2.17.03.15</t>
  </si>
  <si>
    <t>Construcción, mejoramiento y/o adecuación de infraestructuras deportivas en el Municipio de Popayán.</t>
  </si>
  <si>
    <t>B.1.2.17.03.16</t>
  </si>
  <si>
    <t>Supervisión e interventoria a proyectos viales</t>
  </si>
  <si>
    <t>B.1.2.17.03.17</t>
  </si>
  <si>
    <t>VFO-Acciones graduales de cumplimiento de la central de sacrificios del Municipio de Popayán</t>
  </si>
  <si>
    <t>B.1.2.17.03.18</t>
  </si>
  <si>
    <t>VFO-Construcción y mantenimiento obras en la central de sacrificios - Requerimiento INVIMA</t>
  </si>
  <si>
    <t>B.1.2.17.03.19</t>
  </si>
  <si>
    <t>VFO-Reposición y/o ampliación  de redes de alcantarillado en el área urbana  (Transferencias  LEY 99/93)</t>
  </si>
  <si>
    <t>B.1.2.17.03.20</t>
  </si>
  <si>
    <t>VFO-Ampliación y/o reposición de redes de acueducto y/o alcantarillado en el área  rural (Transferencias  EPSA)</t>
  </si>
  <si>
    <t>B.1.2.17.03.21</t>
  </si>
  <si>
    <t>VFO-Construcción de la pavimentación, obras complementarias y puente peatonal, carrera 2 desde la calle 25N (abscisa K0+575) hacia la calle 15N (abscisa K0+000) III etapa calzada izquierda.</t>
  </si>
  <si>
    <t>B.1.2.17.03.22</t>
  </si>
  <si>
    <t>VFO-ID-EPSA-Reposición de redes de acueducto y/o alcantarillado</t>
  </si>
  <si>
    <t>B.1.2.17.03.23</t>
  </si>
  <si>
    <t>VFO-ID-FDO A-Construcción y mantenimiento obras en la central de sacrificios - Requerimiento INVIMA</t>
  </si>
  <si>
    <t>B.1.2.17.03.24</t>
  </si>
  <si>
    <t>VFO-ST LD-Supervisión e interventoria proyectos viales</t>
  </si>
  <si>
    <t>B.1.2.17.03.25</t>
  </si>
  <si>
    <t>VFO-ID-EF 16-199-GM-Construcción y mantenimiento obras planta de beneficio animal-Requerimiento INVIMA</t>
  </si>
  <si>
    <t>B.1.2.17.03.26</t>
  </si>
  <si>
    <t>VFO-FC-Construcción y mantenimiento obras planta de beneficio animal-Requerimiento INVIMA</t>
  </si>
  <si>
    <t>B.1.2.17.03.27</t>
  </si>
  <si>
    <t>VFO-FC-Interventoría terminación III Etapa Vía Pomona</t>
  </si>
  <si>
    <t>B.1.2.17.03.28</t>
  </si>
  <si>
    <t>VFO-FC-Adquisición de predios vía Pomona</t>
  </si>
  <si>
    <t>B.1.2.17.03.29</t>
  </si>
  <si>
    <t>VFO-FC-Reposición y mejoramiento de redes de acueducto y/o alcantarillado del Municipio de Popayán</t>
  </si>
  <si>
    <t>B.1.2.17.03.30</t>
  </si>
  <si>
    <t>VFO-RB-ID-FDO A-Construcción obras viales complementarias y/o obras de arte municipio de Popayán</t>
  </si>
  <si>
    <t>B.1.2.17.03.31</t>
  </si>
  <si>
    <t>B.1.2.17.03.32</t>
  </si>
  <si>
    <t>VFO-ST DE-Mantenimiento y mejoramiento de vías Barrio Lomas de Granada</t>
  </si>
  <si>
    <t>B.1.2.17.03.33</t>
  </si>
  <si>
    <t>RB-ID-FDO A-Cierre relleno sanitario El Ojito</t>
  </si>
  <si>
    <t>B.1.2.17.03.34</t>
  </si>
  <si>
    <t>RB-ID-EF 16-199-GM-Construcción, mantenimiento, diseños y dotación para la planta de beneficio animal-Requerimiento INVIMA</t>
  </si>
  <si>
    <t>B.1.2.17.03.35</t>
  </si>
  <si>
    <t>RB-ID-LEY 99/93-Construcción y/o reposición y/o traslado de la infraestructura para electrificación urbana y rural</t>
  </si>
  <si>
    <t>B.1.2.17.03.36</t>
  </si>
  <si>
    <t>RB-ID-DIVIDENDOS-Aporte a proyectos de vivienda de interés social urbano y rural</t>
  </si>
  <si>
    <t>B.1.2.17.03.37</t>
  </si>
  <si>
    <t>RB-ID-EPSA-Reposición de redes de acueducto y/o alcantarillado</t>
  </si>
  <si>
    <t>B.1.2.17.03.38</t>
  </si>
  <si>
    <t>RB-FC-ST LD-Supervisión e interventoría a proyectos viales</t>
  </si>
  <si>
    <t>B.1.2.17.03.39</t>
  </si>
  <si>
    <t>RB-ID-FDO A-SERVIASEO-7%-Gestión integral del hábitat</t>
  </si>
  <si>
    <t>B.1.2.17.03.40</t>
  </si>
  <si>
    <t>RB-ID-FDO A-SERVIASEO-7%-Fondo de reciclaje</t>
  </si>
  <si>
    <t>B.1.2.17.03.41</t>
  </si>
  <si>
    <t>RB-ID-FDO VI-Liquidación fondo de Vivienda</t>
  </si>
  <si>
    <t>B.1.2.17.03.42</t>
  </si>
  <si>
    <t>RB-ID-FDO S-Subsidios estratos 1, 2 y 3 Servicio de Acueducto (Ley 1176 de 2007)</t>
  </si>
  <si>
    <t>B.1.2.17.03.43</t>
  </si>
  <si>
    <t>RB-ID-FDO S-Subsidios estratos 1 , 2 y 3 Servicio de Alcantarillado</t>
  </si>
  <si>
    <t>B.1.2.17.03.44</t>
  </si>
  <si>
    <t>RB-ID-EF 16-199-GM-Construcción y mantenimiento obras planta de beneficio animal-Requerimiento INVIMA</t>
  </si>
  <si>
    <t>B.1.2.17.03.45</t>
  </si>
  <si>
    <t>RB-ID-RF-MF-EF 16-188-Aporte a proyectos de vivienda de interés social urbano y rural</t>
  </si>
  <si>
    <t>B.1.2.17.03.46</t>
  </si>
  <si>
    <t>RB-ID-RF-MF-EF 16-188-Aporte a proyectos de vivienda de interés social urbano  (Proyecto de vivienda Villa Hermosa)</t>
  </si>
  <si>
    <t>B.1.2.17.03.47</t>
  </si>
  <si>
    <t>RB-ID-RF-MF-EF 16-188-Construcción, mejoramiento y/o adecuación de infraestructuras deportivas en el Municipio de Popayán.</t>
  </si>
  <si>
    <t>B.1.2.17.03.48</t>
  </si>
  <si>
    <t>RB-ID-RF-MF-EF 16-188-Alumbrado navideño</t>
  </si>
  <si>
    <t>B.1.2.17.03.49</t>
  </si>
  <si>
    <t>RB-ID-RF-MF-EF 16-188-Transferencia subsidios estratos 1, 2 y 3  Servicio de Aseo</t>
  </si>
  <si>
    <t>B.1.2.17.03.50</t>
  </si>
  <si>
    <t>RB-FC-S2013-EF 16-209-Construcción y/o reposición y/o traslado de la infraestructura para electrificación urbana y rural</t>
  </si>
  <si>
    <t>B.1.2.17.03.51</t>
  </si>
  <si>
    <t>RB-FC-S2013-EF 16-209-Construcción y mantenimiento de andenes Municipio de Popayán</t>
  </si>
  <si>
    <t>B.1.2.17.03.52</t>
  </si>
  <si>
    <t>RB-FC-S2013-EF 16-209-Aporte a proyectos de vivienda de interés social urbano y rural</t>
  </si>
  <si>
    <t>B.1.2.17.03.53</t>
  </si>
  <si>
    <t>RB-FC-S2014-EF 16-210-Adquisición de predios vía Pomona</t>
  </si>
  <si>
    <t>B.1.2.17.03.54</t>
  </si>
  <si>
    <t>RB-FC-S2014-EF 16-210-Adquisición de predios para proyectos de vías urbanas y obras complementarias para conectividad entre la carrera 9 y la variante de Popayán.</t>
  </si>
  <si>
    <t>B.1.2.17.03.55</t>
  </si>
  <si>
    <t>RB-FC-S2014-EF 16-210-Obras de infraestructura eléctrica Transversal Novena - vía al Bosque Municipio de Popayán</t>
  </si>
  <si>
    <t>B.1.2.17.03.56</t>
  </si>
  <si>
    <t>RB-FC-S2014-EF 16-210-Subsidios acueducto y alcantarillado del Municipio de Popayán</t>
  </si>
  <si>
    <t>B.1.2.17.03.57</t>
  </si>
  <si>
    <t>RB-FC-S2014-EF 16-210-Obras de ampliación y/o reposición de redes de acueducto y/o alcantarillado en el área urbana y rural del Municipio de Popayán.</t>
  </si>
  <si>
    <t>B.1.2.17.03.58</t>
  </si>
  <si>
    <t>RB-ID-FDO VI-Aporte a proyectos de vivienda de interés social urbano y rural</t>
  </si>
  <si>
    <t>B.1.2.17.03.59</t>
  </si>
  <si>
    <t>RB-FC-S2013-EF 16-209-Desmonte y demolición de infraestructuras en el Municipio de Popayán</t>
  </si>
  <si>
    <t>B.1.2.17.03.60</t>
  </si>
  <si>
    <t>RB-FC-S2013-EF 16-209-Supervisión e interventoría a obras de infraestructura en el Municipio de Popayán</t>
  </si>
  <si>
    <t>B.1.2.17.03.61</t>
  </si>
  <si>
    <t>RB-FC-S2013-EF 16-209-Estructuración del plan de adaptación al cambio climático de Popayán a partir de la zona piloto de la cuenca alta del rio Cauca</t>
  </si>
  <si>
    <t>B.1.2.17.03.62</t>
  </si>
  <si>
    <t>RB-ID-FDO VI-Fondo de Vivienda</t>
  </si>
  <si>
    <t>B.1.2.17.04</t>
  </si>
  <si>
    <t>FONDO NACIONAL DE REGALIAS</t>
  </si>
  <si>
    <t>B.1.2.17.04.01</t>
  </si>
  <si>
    <t>MEJORAMIENTO DE 5.9 KM DE VIAS RURALES EN EL MUNICIPIO DE POPAYAN</t>
  </si>
  <si>
    <t>B.1.2.17.04.01.01</t>
  </si>
  <si>
    <t>FNR_Mejoramiento de la via rural Vereda Clarete, mediante construccion de placa huella - 2 Km.</t>
  </si>
  <si>
    <t>B.1.2.17.04.01.02</t>
  </si>
  <si>
    <t>FNR_Mejoramiento de la via rural Vereda el Hogar, mediante construccion de placa huella - 2.4 Km.</t>
  </si>
  <si>
    <t>B.1.2.17.04.01.03</t>
  </si>
  <si>
    <t>FNR_Mejoramiento de la via rural Vereda los Tendidos, mediante construccion de placa huella - 0.99 Km.</t>
  </si>
  <si>
    <t>B.1.2.17.04.01.04</t>
  </si>
  <si>
    <t>FNR_Mejoramiento de la via rural Vereda Pueblillo via a la Bocatoma, mediante la construcción de placa huella - 0.1 Km.</t>
  </si>
  <si>
    <t>B.1.2.17.04.01.05</t>
  </si>
  <si>
    <t>FNR_Mejoramiento de la via rural Vereda de Torres, entrada Colegio República de Suiza, mediante la construcción de placa huella - 0.16 Km</t>
  </si>
  <si>
    <t>B.1.2.18</t>
  </si>
  <si>
    <t>UMATA - INVERSION DIRECTA</t>
  </si>
  <si>
    <t>B.1.2.18.01</t>
  </si>
  <si>
    <t>Sistema de Gestión Ambiental Municipal SIGAM</t>
  </si>
  <si>
    <t>B.1.2.18.02</t>
  </si>
  <si>
    <t>B.1.2.18.03</t>
  </si>
  <si>
    <t>B.1.2.18.04</t>
  </si>
  <si>
    <t>Adquisición y mantenimiento de áreas de interés para acueductos  (Ley 99 del 93)</t>
  </si>
  <si>
    <t>B.1.2.18.05</t>
  </si>
  <si>
    <t>Apoyo a las apuestas productivas</t>
  </si>
  <si>
    <t>B.1.2.18.06</t>
  </si>
  <si>
    <t>RB-FC-EF-16-63 - Adquisición y mantenimiento de áreas de interés para acueductos  (Ley 99 del 93)</t>
  </si>
  <si>
    <t>B.1.2.18.07</t>
  </si>
  <si>
    <t>RB-FC-S2012-EF 16-198-Apoyo a las apuestas productivas</t>
  </si>
  <si>
    <t>B.1.2.18.08</t>
  </si>
  <si>
    <t>RB-FC-S2013-EF 16-209-Apoyo a las apuestas productivas</t>
  </si>
  <si>
    <t>B.1.2.18.09</t>
  </si>
  <si>
    <t>RB-FC-S2014-EF 16-210-Apoyo a las apuestas productivas</t>
  </si>
  <si>
    <t>B.1.2.18.10</t>
  </si>
  <si>
    <t>RB-FC-S2014-EF 16-210-Adquisición y mantenimiento de áreas de interés para acueductos  (Ley 99 del 93)</t>
  </si>
  <si>
    <t>B.1.2.18.11</t>
  </si>
  <si>
    <t>RB-FC-EF 16-101-Adquisición y mantenimiento de áreas de interés para acueductos  (Ley 99 del 93)</t>
  </si>
  <si>
    <t>B.1.2.18.12</t>
  </si>
  <si>
    <t>RB-ID-FDO A-Sistema de Gestión Ambiental Municipal SIGAM</t>
  </si>
  <si>
    <t>B.1.2.18.13</t>
  </si>
  <si>
    <t>RB-FC-S2014-EF 16-210-Modernización de la Unidad Municipal de Asistencia Técnica Agropecuaria - UMATA</t>
  </si>
  <si>
    <t>B.1.2.19</t>
  </si>
  <si>
    <t>DEPORTE Y CULTURA - INVERSION DIRECTA</t>
  </si>
  <si>
    <t>B.1.2.19.01</t>
  </si>
  <si>
    <t>Formulación de proyectos de inversión para la secretaria del deporte y cultura</t>
  </si>
  <si>
    <t>B.1.2.19.02</t>
  </si>
  <si>
    <t>Dotación de implementos deportivos, de premiación e identificación de personal relacionados con eventos deportivos, recreación y aprovechamiento del tiempo libre del Municipio de Popayán</t>
  </si>
  <si>
    <t>B.1.2.19.03</t>
  </si>
  <si>
    <t>Apoyo a clubes, ligas y talentos deportivos (Ley 1289/09)</t>
  </si>
  <si>
    <t>B.1.2.19.04</t>
  </si>
  <si>
    <t>Implementación, organización y desarrollo de eventos de deporte, recreación y aprovechamiento del tiempo libre en el Municipio de Popayán</t>
  </si>
  <si>
    <t>B.1.2.19.05</t>
  </si>
  <si>
    <t>Escuelas de formación deportiva - implementos deportivos (Ley 1111/06 - Decreto 4934/09)</t>
  </si>
  <si>
    <t>B.1.2.19.06</t>
  </si>
  <si>
    <t>Adecuación y mantenimiento de escenarios deportivos</t>
  </si>
  <si>
    <t>B.1.2.19.07</t>
  </si>
  <si>
    <t>Dotación de implementos, premiación e identificación de personal para la practica de las expresiones artísticas y culturales relacionadas con eventos culturales del Municipio de Popayán.</t>
  </si>
  <si>
    <t>B.1.2.19.08</t>
  </si>
  <si>
    <t>Implementación, organización y desarrollo de eventos artísticos y culturales en el Municipio de Popayán</t>
  </si>
  <si>
    <t>B.1.2.19.09</t>
  </si>
  <si>
    <t>Fortalecimiento de expresiones artísticas y culturales (Acuerdo 24/03)</t>
  </si>
  <si>
    <t>B.1.2.19.10</t>
  </si>
  <si>
    <t>Fortalecimiento de expresiones artísticas y culturales (Ley 1493/2011)</t>
  </si>
  <si>
    <t>B.1.2.19.11</t>
  </si>
  <si>
    <t>Implementación política pública cocinas tradicionales (Acuerdo 013/2014)</t>
  </si>
  <si>
    <t>B.1.2.19.12</t>
  </si>
  <si>
    <t>RB-FC-S2012-EF 16-198-Fortalecimiento de expresiones artísticas y culturales</t>
  </si>
  <si>
    <t>B.1.2.19.13</t>
  </si>
  <si>
    <t>RB-FC-S2013-EF 16-209-Implementación, organización y desarrollo de eventos de deporte, recreación y aprovechamiento del tiempo libre en el Municipio de Popayán</t>
  </si>
  <si>
    <t>B.1.2.19.14</t>
  </si>
  <si>
    <t>RB-FC-S2013-EF 16-209Apoyo a organismos deportivos y sus deportistas sobresalientes</t>
  </si>
  <si>
    <t>B.1.2.19.15</t>
  </si>
  <si>
    <t>RB-FC-S2014-EF 16-210-Apoyo a organismos deportivos y sus deportistas sobresalientes</t>
  </si>
  <si>
    <t>B.1.2.19.16</t>
  </si>
  <si>
    <t>RB-FC-S2014-EF 16-210-Construcción, adecuación y mantenimiento de los parques y escenarios deportivos del Municipio de Popayán</t>
  </si>
  <si>
    <t>B.1.2.19.17</t>
  </si>
  <si>
    <t>RB-FC-S2014-EF 16-210-Implementación, organización y desarrollo de eventos de deporte, recreación y aprovechamiento del tiempo libre en el Municipio de Popayán</t>
  </si>
  <si>
    <t>B.1.2.19.18</t>
  </si>
  <si>
    <t>RB-FC-S2014-EF 16-210-Fortalecimiento de expresiones artísticas y culturales</t>
  </si>
  <si>
    <t>B.1.2.19.19</t>
  </si>
  <si>
    <t>RB-ID-ACUERDO 24/03-Fortalecimiento de expresiones artísticas y culturales</t>
  </si>
  <si>
    <t>B.1.2.19.20</t>
  </si>
  <si>
    <t>RB-ID-EPAE-Adecuación de infraestructura cultural del municipio de Popayán</t>
  </si>
  <si>
    <t>B.1.2.19.21</t>
  </si>
  <si>
    <t>RB-ID-LEY 181-Dotación de implementos deportivos</t>
  </si>
  <si>
    <t>B.1.2.19.22</t>
  </si>
  <si>
    <t>RB-ID-LEY 1289/09-Implementación, organización y desarrollo de eventos de deporte, recreación y aprovechamiento del tiempo libre en el Municipio de Popayán</t>
  </si>
  <si>
    <t>B.1.2.19.23</t>
  </si>
  <si>
    <t>RB-FC-EF 16-101-Administración de los recursos para la capacitación y fortalecimiento de las escuelas deportivas del Municipio de Popayán</t>
  </si>
  <si>
    <t>B.1.2.20</t>
  </si>
  <si>
    <t>FONDO DE GESTION DEL RIESGO DE DESASTRES - INVERSION DIRECTA</t>
  </si>
  <si>
    <t>B.1.2.20.01</t>
  </si>
  <si>
    <t>Prevención y atención de incendios y calamidades conexas y emergencias</t>
  </si>
  <si>
    <t>B.1.2.20.02</t>
  </si>
  <si>
    <t>Fondo de Gestión del Riesgo de Desastres del Municipio de Popayán</t>
  </si>
  <si>
    <t>B.1.2.20.03</t>
  </si>
  <si>
    <t>RB-FC-S2012-EF 16-198-Fondo de Gestión del Riesgo de Desastres del Municipio de Popayán</t>
  </si>
  <si>
    <t>B.1.2.20.04</t>
  </si>
  <si>
    <t>RB-FC-S2013-EF 16-209-Fondo de Gestión del Riesgo de Desastres del Municipio de Popayán</t>
  </si>
  <si>
    <t>B.1.2.20.05</t>
  </si>
  <si>
    <t>RB-FC-S2014-EF 16-210-Prevención y atención de incendios y calamidades conexas y emergencias</t>
  </si>
  <si>
    <t>B.1.2.20.06</t>
  </si>
  <si>
    <t>RB-ID-FGR-Fondo de Gestión del Riesgo de Desastres del Municipio de Popayán</t>
  </si>
  <si>
    <t>B.1.2.21</t>
  </si>
  <si>
    <t>CONVENIOS</t>
  </si>
  <si>
    <t>B.1.2.21.01</t>
  </si>
  <si>
    <t>VFO-Convenio 2176/2013 INVIAS - Anuar esfuerzos para el mejoramiento y rehabilitación de la vía salida al Huila (intersección Cra 6E) intersección ruta 2002 - intersección Cra 2, en el Municipio de Popayán.</t>
  </si>
  <si>
    <t>B.1.2.21.02</t>
  </si>
  <si>
    <t>VFE-Convenio interadministrativo 965/2014 MEN - Aunar esfuerzos técnicos, administrativos y financieros para implementar el programa de alimentación escolar de acuerdo con los lineamientos técnico administrativos anexos este convenio y con los términos y alcance establecidos en el mismo.</t>
  </si>
  <si>
    <t>B.1.2.21.03</t>
  </si>
  <si>
    <t>VFE-Convenio interadministrativo 1309/2014 - Aunar esfuerzos para la cooperación interinstitucional, técnica y financiera entre la Unidad para la Atención y Reparación Integral a las Víctimas y el Municipio de Popayán-Cauca, para la construcción adecuación y dotación del Centro Regional para la Atención y Reparación a las Víctimas del Municipio de Popayán.</t>
  </si>
  <si>
    <t>B.1.2.21.04</t>
  </si>
  <si>
    <t>Convenio Ministerio de Cultura 2708/2014: Apoyo a actividades artisticas y culturales - Carnavales de Pubenza 2015.</t>
  </si>
  <si>
    <t>B.1.2.21.05</t>
  </si>
  <si>
    <t>Convenio interadministrativo 224/2015 MEN - Aunar esfuerzos técnicos, administrativos y financieros para implementar el programa de alimentación escolar de acuerdo con los lineamientos técnico administrativos anexos a este convenio y con los términos y alcance establecidos en el mismo.</t>
  </si>
  <si>
    <t>B.1.2.21.06</t>
  </si>
  <si>
    <t>Convenio 2133732/2013 FONADE - SSF - Anuar esfuerzos administrativos, financieros y técnicos con el fin de contribuir a la ejecución de obras en el Municipio de Popayán departamento del Cauca de conformidad con lo establecido en la ficha de estructuración definitiva del proyecto No 450, asi como en los estudios y diseños que suministre FONADE, los cuales hacen parte integral del Convenio Interadministrativo</t>
  </si>
  <si>
    <t>B.1.2.21.07</t>
  </si>
  <si>
    <t>Convenio 2133733/2013 FONADE - SSF - Aunar esfuerzos administrativos, financieros y técnicos con el fin de contribuir a la ejecución de obras en el Municipio de Popayán departamento del Cauca de conformidad con lo establecido en la ficha de estructuración definitiva del proyecto No 449, asì como en los estudios y diseños que suministre FONADE, los cuales hacen parte integral del Convenio Interadministrativo</t>
  </si>
  <si>
    <t>B.1.2.21.08</t>
  </si>
  <si>
    <t>Convenio 293/2013 PROSPERIDAD PARA TODOS - Anuar esfuerzos técnicos, financieros y sociales con el fin de contribuir a la ejecución y sostenibilidad de obras en intervención social comunitaria e infraestructura entre el departamento para la prosperidad social - DPS - FIP y el Municipio de Popayán Cauca, con el proposito de aportar a la inclusión socioeconómica, la generación de ingresos, la superación de la pobreza y la consolidación de territorios</t>
  </si>
  <si>
    <t>B.1.2.21.09</t>
  </si>
  <si>
    <t>Convenio 1926/2014 INVIAS - Mejoramiento y mantenimiento de la vía Puelenje - El Charco código 16126, Municipio de Popayán, Departamento del Cauca.</t>
  </si>
  <si>
    <t>B.1.2.21.10</t>
  </si>
  <si>
    <t>Convenio 2277/2014 INVIAS - Mantenimiento, mejoramiento y conservación de la vía Lomas de Granada - Julumito código 16181 en el Municipio de Popayán en el  Departamento del Cauca.</t>
  </si>
  <si>
    <t>B.1.2.21.11</t>
  </si>
  <si>
    <t>Convenio 340/2015 COLDEPORTES - Aunar esfuerzos técnicos, administrativos y financieros para desarrollar las competencias deportivas del programa Supérate Intercolegiados 2015 en su fase municipal para las categorias pre infantil, infantil, A Y B.</t>
  </si>
  <si>
    <t>B.1.2.21.12</t>
  </si>
  <si>
    <t>Convenio de asociación 1134/2015 - Aunar esfuerzos técnicos, financieros, administrativos y operativos entre la Unidad para la Atención y Reparación Integral a las Víctimas, Los Municipios de Popayán, Caloto, Miranda e International Relief &amp; Develoment IRD Colombia, para poner en marcha el proyecto denominado "Fortalecimiento de capacidades Municipales para el acompañamiento Psicosocial grupal e individual de las víctimas de la violencia de los Municipios de Popayán, Caloto y Miranda"</t>
  </si>
  <si>
    <t>B.1.2.21.14</t>
  </si>
  <si>
    <t>RB-Convenio 270/2011 Coldeportes - Construcción de Complejo Deportivo Municipio de Popayán Primera Etapa.</t>
  </si>
  <si>
    <t>B.1.2.29</t>
  </si>
  <si>
    <t>VIGENCIAS EXPIRADAS - INVERSION DIRECTA</t>
  </si>
  <si>
    <t>B.1.2.29.01</t>
  </si>
  <si>
    <t>VE-SALUD INVERSION DIRECTA</t>
  </si>
  <si>
    <t>B.1.2.29.01.01</t>
  </si>
  <si>
    <t>VE-ID-Apoyo integral a población Adulto Mayor (Centros Vida - Centros de Bienestar - Política Pública)</t>
  </si>
  <si>
    <t>B.1.2.29.05</t>
  </si>
  <si>
    <t>VE-UMATA INVERSION DIRECTA</t>
  </si>
  <si>
    <t>B.1.2.29.05.01</t>
  </si>
  <si>
    <t>VE-ID-CARTERA ASEO-Sistema de Gestión Ambiental Municipal SIGAM</t>
  </si>
  <si>
    <t>B.1.2.29.05.02</t>
  </si>
  <si>
    <t>VE-ID-USO RELLENO SANITARIO-Sistema de Gestión Ambiental Municipal SIGAM</t>
  </si>
  <si>
    <t>B.1.2.29.05.03</t>
  </si>
  <si>
    <t>VE-ID-S2012-EF 16-198-Sistema de Gestión Ambiental Municipal SIGAM</t>
  </si>
  <si>
    <t>B.1.2.29.05.04</t>
  </si>
  <si>
    <t>VE-ID-S2012-EF 16-198-Fortalecimiento de cadenas productivas agropecuarias y agroindustriales</t>
  </si>
  <si>
    <t>B.1.3</t>
  </si>
  <si>
    <t>SISTEMA GENERAL DE PARTICIPACIONES</t>
  </si>
  <si>
    <t>B.1.3.02</t>
  </si>
  <si>
    <t>EDUCACION</t>
  </si>
  <si>
    <t>B.1.3.02.01</t>
  </si>
  <si>
    <t>CIERRE DE BRECHAS CON ENFOQUE INTEGRAL</t>
  </si>
  <si>
    <t>B.1.3.02.01.01</t>
  </si>
  <si>
    <t>PRESTACION DEL SERVICIO EDUCATIVO</t>
  </si>
  <si>
    <t>B.1.3.02.01.01.01</t>
  </si>
  <si>
    <t>PAGO DE SALARIOS, PRESTACIONES SOCIALES, SEGURIDAD SOCIAL Y TRANSFERENCIAS DE NOMINAS DE PERSONAL NIVEL CENTRAL - CUOTA DE ADMINISTRACION</t>
  </si>
  <si>
    <t>B.1.3.02.01.01.01.1</t>
  </si>
  <si>
    <t>GASTOS DE PERSONAL</t>
  </si>
  <si>
    <t>B.1.3.02.01.01.01.1.1</t>
  </si>
  <si>
    <t>SERVICIOS PERSONALES ASOCIADOS A LA NÓMINA</t>
  </si>
  <si>
    <t>B.1.3.02.01.01.01.1.1.01</t>
  </si>
  <si>
    <t>SUELDOS PERSONAL DE NÓMINA</t>
  </si>
  <si>
    <t>B.1.3.02.01.01.01.1.1.01.01</t>
  </si>
  <si>
    <t>Sueldos</t>
  </si>
  <si>
    <t>B.1.3.02.01.01.01.1.1.02</t>
  </si>
  <si>
    <t>INDEMNIZACION POR VACACIONES</t>
  </si>
  <si>
    <t>B.1.3.02.01.01.01.1.1.02.01</t>
  </si>
  <si>
    <t>Indemnización por Vacaciones</t>
  </si>
  <si>
    <t>B.1.3.02.01.01.01.1.1.04</t>
  </si>
  <si>
    <t>HORAS EXTRAS</t>
  </si>
  <si>
    <t>B.1.3.02.01.01.01.1.1.04.01</t>
  </si>
  <si>
    <t>Horas Extras</t>
  </si>
  <si>
    <t>B.1.3.02.01.01.01.1.1.05</t>
  </si>
  <si>
    <t>PRIMA TECNICA</t>
  </si>
  <si>
    <t>B.1.3.02.01.01.01.1.1.05.01</t>
  </si>
  <si>
    <t>Prima Técnica</t>
  </si>
  <si>
    <t>B.1.3.02.01.01.01.1.1.06</t>
  </si>
  <si>
    <t>OTROS GASTOS POR SERVICIOS PERSONALES</t>
  </si>
  <si>
    <t>B.1.3.02.01.01.01.1.1.06.01</t>
  </si>
  <si>
    <t>Subsidio o Prima de Alimentación</t>
  </si>
  <si>
    <t>B.1.3.02.01.01.01.1.1.06.02</t>
  </si>
  <si>
    <t>Auxilio de Transporte</t>
  </si>
  <si>
    <t>B.1.3.02.01.01.01.1.1.06.03</t>
  </si>
  <si>
    <t>Bonificación por Servicios Prestados</t>
  </si>
  <si>
    <t>B.1.3.02.01.01.01.1.1.06.04</t>
  </si>
  <si>
    <t>Prima de Servicio</t>
  </si>
  <si>
    <t>B.1.3.02.01.01.01.1.1.06.05</t>
  </si>
  <si>
    <t>Prima de Vacaciones</t>
  </si>
  <si>
    <t>B.1.3.02.01.01.01.1.1.06.06</t>
  </si>
  <si>
    <t>Prima de Navidad</t>
  </si>
  <si>
    <t>B.1.3.02.01.01.01.1.1.06.07</t>
  </si>
  <si>
    <t>Prima de Antigüedad</t>
  </si>
  <si>
    <t>B.1.3.02.01.01.01.1.1.06.08</t>
  </si>
  <si>
    <t>B.1.3.02.01.01.01.1.2</t>
  </si>
  <si>
    <t>CONTRIBUCIONES INHERENTES A LA NÓMINA</t>
  </si>
  <si>
    <t>B.1.3.02.01.01.01.1.2.01</t>
  </si>
  <si>
    <t>CONTRIBUCIONES INHERENTES A LA NÓMINA SECTOR PRIVADO</t>
  </si>
  <si>
    <t>B.1.3.02.01.01.01.1.2.01.01</t>
  </si>
  <si>
    <t>Caja de Compensación Familiar</t>
  </si>
  <si>
    <t>B.1.3.02.01.01.01.1.2.01.02</t>
  </si>
  <si>
    <t>Aportes cesantías</t>
  </si>
  <si>
    <t>B.1.3.02.01.01.01.1.2.01.03</t>
  </si>
  <si>
    <t>Aportes salud</t>
  </si>
  <si>
    <t>B.1.3.02.01.01.01.1.2.01.04</t>
  </si>
  <si>
    <t>Aportes pensión</t>
  </si>
  <si>
    <t>B.1.3.02.01.01.01.1.2.02</t>
  </si>
  <si>
    <t>CONTRIBUCIONES INHERENTES A LA NOMINA SECTOR PUBLICO</t>
  </si>
  <si>
    <t>B.1.3.02.01.01.01.1.2.02.01</t>
  </si>
  <si>
    <t>Servicio Nacional de Aprendizaje Sena</t>
  </si>
  <si>
    <t>B.1.3.02.01.01.01.1.2.02.02</t>
  </si>
  <si>
    <t>Instituto Colombiano de Bienestar Familiar ICBF</t>
  </si>
  <si>
    <t>B.1.3.02.01.01.01.1.2.02.03</t>
  </si>
  <si>
    <t>Escuelas Industriales e Institutos Técnicos (ley 21/82)</t>
  </si>
  <si>
    <t>B.1.3.02.01.01.01.1.2.02.04</t>
  </si>
  <si>
    <t>Escuela Superior de Administración Pública Esap</t>
  </si>
  <si>
    <t>B.1.3.02.01.01.01.1.2.02.05</t>
  </si>
  <si>
    <t>B.1.3.02.01.01.01.1.2.02.06</t>
  </si>
  <si>
    <t>B.1.3.02.01.01.01.1.2.02.07</t>
  </si>
  <si>
    <t>B.1.3.02.01.01.01.1.2.02.08</t>
  </si>
  <si>
    <t>Riesgos profesionales A.R.P</t>
  </si>
  <si>
    <t>B.1.3.02.01.01.01.2</t>
  </si>
  <si>
    <t>B.1.3.02.01.01.01.2.1</t>
  </si>
  <si>
    <t>B.1.3.02.01.01.01.2.1.01</t>
  </si>
  <si>
    <t>Viáticos y gastos de viajes</t>
  </si>
  <si>
    <t>B.1.3.02.01.01.01.2.1.02</t>
  </si>
  <si>
    <t>Capacitación, Bienestar social y estímulos</t>
  </si>
  <si>
    <t>B.1.3.02.01.01.01.2.2</t>
  </si>
  <si>
    <t>B.1.3.02.01.01.01.2.2.01</t>
  </si>
  <si>
    <t>Dotación ley 70/88</t>
  </si>
  <si>
    <t>B.1.3.02.01.01.01.3</t>
  </si>
  <si>
    <t>SERVICIOS PERSONALES INDIRECTOS</t>
  </si>
  <si>
    <t>B.1.3.02.01.01.01.3.1</t>
  </si>
  <si>
    <t>Honorarios</t>
  </si>
  <si>
    <t>B.1.3.02.01.01.01.4</t>
  </si>
  <si>
    <t>B.1.3.02.01.01.01.4.1</t>
  </si>
  <si>
    <t>Provisión Cesantías Retroactivas Personal Administrativo del Sector Educativo</t>
  </si>
  <si>
    <t>B.1.3.02.01.01.02</t>
  </si>
  <si>
    <t>PAGO DE SALARIOS, PRESTACIONES SOCIALES, SEGURIDAD SOCIAL Y TRANSFERENCIAS DE NOMINAS DE PERSONAL ADMINISTRATIVO</t>
  </si>
  <si>
    <t>B.1.3.02.01.01.02.1</t>
  </si>
  <si>
    <t>B.1.3.02.01.01.02.1.1</t>
  </si>
  <si>
    <t>B.1.3.02.01.01.02.1.1.01</t>
  </si>
  <si>
    <t>B.1.3.02.01.01.02.1.1.01.01</t>
  </si>
  <si>
    <t>B.1.3.02.01.01.02.1.1.01.02</t>
  </si>
  <si>
    <t>Incremento por Antigüedad</t>
  </si>
  <si>
    <t>B.1.3.02.01.01.02.1.1.02</t>
  </si>
  <si>
    <t>HORAS EXTRAS Y DIAS FESTIVOS</t>
  </si>
  <si>
    <t>B.1.3.02.01.01.02.1.1.02.01</t>
  </si>
  <si>
    <t>Horas Extras y Días Festivos</t>
  </si>
  <si>
    <t>B.1.3.02.01.01.02.1.1.03</t>
  </si>
  <si>
    <t>B.1.3.02.01.01.02.1.1.03.01</t>
  </si>
  <si>
    <t>B.1.3.02.01.01.02.1.1.04</t>
  </si>
  <si>
    <t>B.1.3.02.01.01.02.1.1.04.01</t>
  </si>
  <si>
    <t>B.1.3.02.01.01.02.1.1.05</t>
  </si>
  <si>
    <t>B.1.3.02.01.01.02.1.1.05.01</t>
  </si>
  <si>
    <t>B.1.3.02.01.01.02.1.1.05.02</t>
  </si>
  <si>
    <t>B.1.3.02.01.01.02.1.1.05.03</t>
  </si>
  <si>
    <t>B.1.3.02.01.01.02.1.1.05.04</t>
  </si>
  <si>
    <t>B.1.3.02.01.01.02.1.1.05.05</t>
  </si>
  <si>
    <t>B.1.3.02.01.01.02.1.1.05.06</t>
  </si>
  <si>
    <t>B.1.3.02.01.01.02.1.1.05.07</t>
  </si>
  <si>
    <t>B.1.3.02.01.01.02.1.2</t>
  </si>
  <si>
    <t>B.1.3.02.01.01.02.1.2.01</t>
  </si>
  <si>
    <t>B.1.3.02.01.01.02.1.2.01.01</t>
  </si>
  <si>
    <t>B.1.3.02.01.01.02.1.2.01.02</t>
  </si>
  <si>
    <t>B.1.3.02.01.01.02.1.2.01.03</t>
  </si>
  <si>
    <t>B.1.3.02.01.01.02.1.2.01.04</t>
  </si>
  <si>
    <t>B.1.3.02.01.01.02.1.2.02</t>
  </si>
  <si>
    <t>B.1.3.02.01.01.02.1.2.02.01</t>
  </si>
  <si>
    <t>B.1.3.02.01.01.02.1.2.02.02</t>
  </si>
  <si>
    <t>B.1.3.02.01.01.02.1.2.02.03</t>
  </si>
  <si>
    <t>B.1.3.02.01.01.02.1.2.02.04</t>
  </si>
  <si>
    <t>B.1.3.02.01.01.02.1.2.02.05</t>
  </si>
  <si>
    <t>B.1.3.02.01.01.02.1.2.02.06</t>
  </si>
  <si>
    <t>B.1.3.02.01.01.02.1.2.02.07</t>
  </si>
  <si>
    <t>B.1.3.02.01.01.02.1.2.02.08</t>
  </si>
  <si>
    <t>Riesgos profesionales A.R.P.</t>
  </si>
  <si>
    <t>B.1.3.02.01.01.02.2</t>
  </si>
  <si>
    <t>B.1.3.02.01.01.02.2.1</t>
  </si>
  <si>
    <t>B.1.3.02.01.01.02.2.1.01</t>
  </si>
  <si>
    <t>B.1.3.02.01.01.02.2.1.02</t>
  </si>
  <si>
    <t>B.1.3.02.01.01.02.2.2</t>
  </si>
  <si>
    <t>B.1.3.02.01.01.02.2.2.01</t>
  </si>
  <si>
    <t>B.1.3.02.01.01.02.3</t>
  </si>
  <si>
    <t>B.1.3.02.01.01.02.3.1</t>
  </si>
  <si>
    <t>B.1.3.02.01.01.02.3.2</t>
  </si>
  <si>
    <t>Remuneración servicios técnicos</t>
  </si>
  <si>
    <t>B.1.3.02.01.01.02.4</t>
  </si>
  <si>
    <t>B.1.3.02.01.01.02.4.1</t>
  </si>
  <si>
    <t>B.1.3.02.01.01.02.4.2</t>
  </si>
  <si>
    <t>Sentencias y Conciliaciones</t>
  </si>
  <si>
    <t>B.1.3.02.01.01.03</t>
  </si>
  <si>
    <t>PAGO DE SALARIOS, PRESTACIONES SOCIALES, SEGURIDAD SOCIAL Y TRANSFERENCIAS DE NOMINAS DEL PERSONAL DOCENTE</t>
  </si>
  <si>
    <t>B.1.3.02.01.01.03.1</t>
  </si>
  <si>
    <t>B.1.3.02.01.01.03.1.1</t>
  </si>
  <si>
    <t>B.1.3.02.01.01.03.1.1.01</t>
  </si>
  <si>
    <t>B.1.3.02.01.01.03.1.1.01.01</t>
  </si>
  <si>
    <t>Sueldos - con situación de fondos</t>
  </si>
  <si>
    <t>B.1.3.02.01.01.03.1.1.01.02</t>
  </si>
  <si>
    <t>Sueldos - sin situación de fondos</t>
  </si>
  <si>
    <t>B.1.3.02.01.01.03.1.1.01.03</t>
  </si>
  <si>
    <t>Sobresueldos - con situación de fondos</t>
  </si>
  <si>
    <t>B.1.3.02.01.01.03.1.1.02</t>
  </si>
  <si>
    <t>B.1.3.02.01.01.03.1.1.02.01</t>
  </si>
  <si>
    <t>Horas extras y días festivos con situación de fondos</t>
  </si>
  <si>
    <t>B.1.3.02.01.01.03.1.2</t>
  </si>
  <si>
    <t>B.1.3.02.01.01.03.1.2.01</t>
  </si>
  <si>
    <t>B.1.3.02.01.01.03.1.2.02</t>
  </si>
  <si>
    <t>Prima de Servicios</t>
  </si>
  <si>
    <t>B.1.3.02.01.01.03.1.2.03</t>
  </si>
  <si>
    <t>B.1.3.02.01.01.03.1.2.04</t>
  </si>
  <si>
    <t>B.1.3.02.01.01.03.1.2.05</t>
  </si>
  <si>
    <t>B.1.3.02.01.01.03.1.2.06</t>
  </si>
  <si>
    <t>Otras Primas de Orden Nacional</t>
  </si>
  <si>
    <t>B.1.3.02.01.01.03.1.2.07</t>
  </si>
  <si>
    <t>Auxilio de movilización</t>
  </si>
  <si>
    <t>B.1.3.02.01.01.03.1.2.08</t>
  </si>
  <si>
    <t>Bonificación Dec.1566 de 2014</t>
  </si>
  <si>
    <t>B.1.3.02.01.01.03.1.2.09</t>
  </si>
  <si>
    <t>Estimulos a docentes rurales</t>
  </si>
  <si>
    <t>B.1.3.02.01.01.03.2</t>
  </si>
  <si>
    <t>B.1.3.02.01.01.03.2.1</t>
  </si>
  <si>
    <t>B.1.3.02.01.01.03.2.1.01</t>
  </si>
  <si>
    <t>Caja de compensación familiar</t>
  </si>
  <si>
    <t>B.1.3.02.01.01.03.2.1.02</t>
  </si>
  <si>
    <t>B.1.3.02.01.01.03.2.1.03</t>
  </si>
  <si>
    <t>Salud</t>
  </si>
  <si>
    <t>B.1.3.02.01.01.03.2.1.04</t>
  </si>
  <si>
    <t>Pensiones</t>
  </si>
  <si>
    <t>B.1.3.02.01.01.03.2.2</t>
  </si>
  <si>
    <t>B.1.3.02.01.01.03.2.2.01</t>
  </si>
  <si>
    <t>B.1.3.02.01.01.03.2.2.02</t>
  </si>
  <si>
    <t>B.1.3.02.01.01.03.2.2.03</t>
  </si>
  <si>
    <t>B.1.3.02.01.01.03.2.2.04</t>
  </si>
  <si>
    <t>B.1.3.02.01.01.03.2.2.05</t>
  </si>
  <si>
    <t>Riesgos Profesionales. ARP</t>
  </si>
  <si>
    <t>B.1.3.02.01.01.03.3</t>
  </si>
  <si>
    <t>PROVISION ASCENSO EN EL ESCALAFON DOCENTE</t>
  </si>
  <si>
    <t>B.1.3.02.01.01.03.3.1</t>
  </si>
  <si>
    <t>Provisión Ascenso en el Escalafón Docente</t>
  </si>
  <si>
    <t>B.1.3.02.01.01.03.4</t>
  </si>
  <si>
    <t>B.1.3.02.01.01.03.4.1</t>
  </si>
  <si>
    <t>B.1.3.02.01.01.03.4.1.01</t>
  </si>
  <si>
    <t>B.1.3.02.01.01.03.4.2</t>
  </si>
  <si>
    <t>B.1.3.02.01.01.03.4.2.01</t>
  </si>
  <si>
    <t>B.1.3.02.01.01.03.4.2.02</t>
  </si>
  <si>
    <t>B.1.3.02.01.01.03.5</t>
  </si>
  <si>
    <t>B.1.3.02.01.01.03.5.1</t>
  </si>
  <si>
    <t>B.1.3.02.01.01.03.6</t>
  </si>
  <si>
    <t>B.1.3.02.01.01.03.6.1</t>
  </si>
  <si>
    <t>B.1.3.02.01.01.04</t>
  </si>
  <si>
    <t>PAGO DE SALARIOS, PRESTACIONES SOCIALES, SEGURIDAD SOCIAL Y TRANSFERENCIAS DE NOMINA DEL PERSONAL DIRECTIVO DOCENTE</t>
  </si>
  <si>
    <t>B.1.3.02.01.01.04.1</t>
  </si>
  <si>
    <t>B.1.3.02.01.01.04.1.1</t>
  </si>
  <si>
    <t>B.1.3.02.01.01.04.1.1.01</t>
  </si>
  <si>
    <t>B.1.3.02.01.01.04.1.1.01.01</t>
  </si>
  <si>
    <t>B.1.3.02.01.01.04.1.1.01.02</t>
  </si>
  <si>
    <t>B.1.3.02.01.01.04.1.1.01.03</t>
  </si>
  <si>
    <t>B.1.3.02.01.01.04.1.1.02</t>
  </si>
  <si>
    <t>B.1.3.02.01.01.04.1.1.02.01</t>
  </si>
  <si>
    <t>B.1.3.02.01.01.04.1.1.03</t>
  </si>
  <si>
    <t>B.1.3.02.01.01.04.1.1.03.01</t>
  </si>
  <si>
    <t>B.1.3.02.01.01.04.1.1.03.02</t>
  </si>
  <si>
    <t>B.1.3.02.01.01.04.1.1.03.03</t>
  </si>
  <si>
    <t>B.1.3.02.01.01.04.1.1.03.04</t>
  </si>
  <si>
    <t>B.1.3.02.01.01.04.1.1.03.05</t>
  </si>
  <si>
    <t>B.1.3.02.01.01.04.1.1.03.06</t>
  </si>
  <si>
    <t>B.1.3.02.01.01.04.1.1.03.07</t>
  </si>
  <si>
    <t>B.1.3.02.01.01.04.1.1.03.08</t>
  </si>
  <si>
    <t>B.1.3.02.01.01.04.1.2</t>
  </si>
  <si>
    <t>B.1.3.02.01.01.04.1.2.01</t>
  </si>
  <si>
    <t>B.1.3.02.01.01.04.1.2.01.01</t>
  </si>
  <si>
    <t>B.1.3.02.01.01.04.1.2.02</t>
  </si>
  <si>
    <t>B.1.3.02.01.01.04.1.2.02.01</t>
  </si>
  <si>
    <t>B.1.3.02.01.01.04.1.2.02.02</t>
  </si>
  <si>
    <t>B.1.3.02.01.01.04.1.2.02.03</t>
  </si>
  <si>
    <t>B.1.3.02.01.01.04.1.2.02.04</t>
  </si>
  <si>
    <t>B.1.3.02.01.01.04.1.3</t>
  </si>
  <si>
    <t>B.1.3.02.01.01.04.1.3.01</t>
  </si>
  <si>
    <t>B.1.3.02.01.01.04.2</t>
  </si>
  <si>
    <t>B.1.3.02.01.01.04.2.1</t>
  </si>
  <si>
    <t>B.1.3.02.01.01.04.2.1.01</t>
  </si>
  <si>
    <t>B.1.3.02.01.01.04.2.2</t>
  </si>
  <si>
    <t>B.1.3.02.01.01.04.2.2.01</t>
  </si>
  <si>
    <t>B.1.3.02.01.01.04.3</t>
  </si>
  <si>
    <t>B.1.3.02.01.01.04.3.1</t>
  </si>
  <si>
    <t>B.1.3.02.01.01.05</t>
  </si>
  <si>
    <t>APORTES PATRONALES SIN SITUACION DE FONDOS</t>
  </si>
  <si>
    <t>B.1.3.02.01.01.05.1</t>
  </si>
  <si>
    <t>Aportes Cesantías-SSF - Personal Docente</t>
  </si>
  <si>
    <t>B.1.3.02.01.01.05.2</t>
  </si>
  <si>
    <t>Previsión Social-SSF - Personal Docente</t>
  </si>
  <si>
    <t>B.1.3.02.01.01.05.3</t>
  </si>
  <si>
    <t>Aportes Cesantías-SSF - Personal Directivo Docente</t>
  </si>
  <si>
    <t>B.1.3.02.01.01.05.4</t>
  </si>
  <si>
    <t>Previsión Social-SSF - Personal Directivo Docente</t>
  </si>
  <si>
    <t>B.1.3.02.01.02</t>
  </si>
  <si>
    <t>CONTRATACION DE LA PRESTACION DEL SERVICIO EDUCATIVO</t>
  </si>
  <si>
    <t>B.1.3.02.01.02.01</t>
  </si>
  <si>
    <t>Contratación de la prestación del servicio educativo</t>
  </si>
  <si>
    <t>B.1.3.02.01.02.02</t>
  </si>
  <si>
    <t>Administración del servicio educativo con las iglesias y confesiones religiosas</t>
  </si>
  <si>
    <t>B.1.3.02.01.02.03</t>
  </si>
  <si>
    <t>Concesión prestación del servicio público de Educación Formal en preescolar, básica primaria, básica secundaria y media (VF  Acuerdo 023/09)</t>
  </si>
  <si>
    <t>B.1.3.02.01.02.04</t>
  </si>
  <si>
    <t>Ajuste por tipología al contrato de concesión de prestación del servicio público de Educación Formal en preescolar, básica primaria, básica secundaria y media</t>
  </si>
  <si>
    <t>B.1.3.02.01.03</t>
  </si>
  <si>
    <t>FUNCIONAMIENTO DE ESTABLECIMIENTOS EDUCATIVOS</t>
  </si>
  <si>
    <t>B.1.3.02.01.03.01</t>
  </si>
  <si>
    <t>Arrendamientos</t>
  </si>
  <si>
    <t>B.1.3.02.01.03.02</t>
  </si>
  <si>
    <t>Servicio de Vigilancia</t>
  </si>
  <si>
    <t>B.1.3.02.01.03.03</t>
  </si>
  <si>
    <t>Materiales y Suministros</t>
  </si>
  <si>
    <t>B.1.3.02.01.04</t>
  </si>
  <si>
    <t>OTROS PROYECTOS DE COBERTURA</t>
  </si>
  <si>
    <t>B.1.3.02.01.04.01</t>
  </si>
  <si>
    <t>APOYO LOGISTICO</t>
  </si>
  <si>
    <t>B.1.3.02.01.04.01.1</t>
  </si>
  <si>
    <t>Compra  de equipos para uso administrativo de la Secretaria de Educación</t>
  </si>
  <si>
    <t>B.1.3.02.01.04.01.2</t>
  </si>
  <si>
    <t>Compra  de muebles y enseres para uso administrativo de la Secretaria de Educación</t>
  </si>
  <si>
    <t>B.1.3.02.01.04.01.3</t>
  </si>
  <si>
    <t>Otros proyectos de cobertura - Conectividad</t>
  </si>
  <si>
    <t>B.1.3.02.01.04.01.4</t>
  </si>
  <si>
    <t>VFO-Otros proyectos de cobertura- Conectividad</t>
  </si>
  <si>
    <t>B.1.3.02.01.04.02</t>
  </si>
  <si>
    <t>AMPLIACION DE COBERTURA PARA ATENDER POBLACION VULNERABLE</t>
  </si>
  <si>
    <t>B.1.3.02.01.04.02.1</t>
  </si>
  <si>
    <t>Ampliación de cobertura para atender población vulnerable</t>
  </si>
  <si>
    <t>B.1.3.02.01.04.02.2</t>
  </si>
  <si>
    <t>Contratación de la prestación del servicio educativo población indigena Decreto 2500</t>
  </si>
  <si>
    <t>B.1.3.02.01.04.03</t>
  </si>
  <si>
    <t>ALFABETIZACION DE JOVENES Y ADULTOS</t>
  </si>
  <si>
    <t>B.1.3.02.01.04.03.1</t>
  </si>
  <si>
    <t>Preescolar escolarizado y No escolarizado - zona rural</t>
  </si>
  <si>
    <t>B.1.3.02.01.04.03.2</t>
  </si>
  <si>
    <t>Círculos de Aprendizaje - zona Urbana</t>
  </si>
  <si>
    <t>B.1.3.02.01.04.03.3</t>
  </si>
  <si>
    <t>Aceleración del Aprendizaje - zona urbana y rural</t>
  </si>
  <si>
    <t>B.1.3.02.01.04.03.4</t>
  </si>
  <si>
    <t>Sistema de Aprendizaje Tutorial SAT- zona Rural y Urbana</t>
  </si>
  <si>
    <t>B.1.3.02.01.04.03.5</t>
  </si>
  <si>
    <t>A Crecer - zona Rural, Urbana, desplazados</t>
  </si>
  <si>
    <t>B.1.3.02.01.04.03.6</t>
  </si>
  <si>
    <t>Grupos Juveniles creativos - zona urbana y desplazados</t>
  </si>
  <si>
    <t>B.1.3.02.01.04.03.7</t>
  </si>
  <si>
    <t>Reintegración ACR - Población Vulnerable</t>
  </si>
  <si>
    <t>B.1.3.02.01.04.03.8</t>
  </si>
  <si>
    <t>VFO-Alfabetización de Jóvenes y adultos</t>
  </si>
  <si>
    <t>B.1.3.02.01.05</t>
  </si>
  <si>
    <t>COBERTURA Y SOSTENIBILIDAD EDUCATIVA PARA POBLACION CON NECESIDADES EDUCATIVAS ESPECIALES (NEE)</t>
  </si>
  <si>
    <t>B.1.3.02.01.05.01</t>
  </si>
  <si>
    <t>ATENCIÓN A POBLACIÓN CON NECESIDADES ESPECIALES O DISCAPACIDADES</t>
  </si>
  <si>
    <t>B.1.3.02.01.05.01.1</t>
  </si>
  <si>
    <t>Cobertura y Sostenibilidad Educativa</t>
  </si>
  <si>
    <t>B.1.3.02.01.05.01.2</t>
  </si>
  <si>
    <t>Atención a población con necesidades especiales o discapacidad-limitación auditiva</t>
  </si>
  <si>
    <t>B.1.3.02.01.05.01.3</t>
  </si>
  <si>
    <t>Formación de Docentes</t>
  </si>
  <si>
    <t>B.1.3.02.01.05.01.4</t>
  </si>
  <si>
    <t>Población con limitación auditiva - Aula para sordos e intérpretes de lengua de señas.</t>
  </si>
  <si>
    <t>B.1.3.02.01.05.01.5</t>
  </si>
  <si>
    <t>Servicio personal de apoyo para atender población con limitación visual - Tiflólogos y población con discapacidad cognitiva.</t>
  </si>
  <si>
    <t>B.1.3.02.01.05.01.6</t>
  </si>
  <si>
    <t>Dotación material de tipo institucional.</t>
  </si>
  <si>
    <t>B.1.3.02.01.05.01.7</t>
  </si>
  <si>
    <t>Atención a población con capacidades y talentos excepcionales</t>
  </si>
  <si>
    <t>B.1.3.02.01.06</t>
  </si>
  <si>
    <t>MEJORAMIENTO DEL MODELO DE GESTION DEL SISTEMA EDUCATIVO</t>
  </si>
  <si>
    <t>B.1.3.02.01.06.01</t>
  </si>
  <si>
    <t>CERTIFICACION DE PROCESOS DE LA SECRETARIA DE EDUCACION</t>
  </si>
  <si>
    <t>B.1.3.02.01.06.01.1</t>
  </si>
  <si>
    <t>Modernización de Secretaría de Educación.</t>
  </si>
  <si>
    <t>B.1.3.02.02</t>
  </si>
  <si>
    <t>CALIDAD EDUCATIVA PARA LA POPAYÁN DEL SIGLO XXI</t>
  </si>
  <si>
    <t>B.1.3.02.02.01</t>
  </si>
  <si>
    <t>DIVULGACION, ASISTENCIA TECNICA Y CAPACITACION</t>
  </si>
  <si>
    <t>B.1.3.02.02.01.01</t>
  </si>
  <si>
    <t>ACCIONES DE MEJORAMIENTO DE LA GESTION ACADEMICA ENMARCADA EN PLANES DE MEJORAMIENTO</t>
  </si>
  <si>
    <t>B.1.3.02.02.01.01.1</t>
  </si>
  <si>
    <t>Aseguramiento de la calidad educativa y fortalecimiento de la evaluación en los niveles preescolar, básica y media</t>
  </si>
  <si>
    <t>B.1.3.02.02.01.01.2</t>
  </si>
  <si>
    <t>Implantación del sistema de gestión de calidad educativa - Sigce</t>
  </si>
  <si>
    <t>B.1.3.02.02.01.01.3</t>
  </si>
  <si>
    <t>Promoción y fortalecimiento de los procesos de lectoescritura- PMLE</t>
  </si>
  <si>
    <t>B.1.3.02.02.01.01.4</t>
  </si>
  <si>
    <t>Acompañamiento y evaluación de la gestión escolar</t>
  </si>
  <si>
    <t>B.1.3.02.02.01.01.5</t>
  </si>
  <si>
    <t>Cultura del emprendimiento y empresarismo</t>
  </si>
  <si>
    <t>B.1.3.02.02.01.01.6</t>
  </si>
  <si>
    <t>Fomento de la investigación en las IE</t>
  </si>
  <si>
    <t>B.1.3.02.02.01.01.7</t>
  </si>
  <si>
    <t>Plan de educación rural - PER</t>
  </si>
  <si>
    <t>B.1.3.02.02.01.02</t>
  </si>
  <si>
    <t>FORMACION DOCENTE PARA EL MEJORAMIENTO DE LA CALIDAD EDUCATIVA</t>
  </si>
  <si>
    <t>B.1.3.02.02.01.02.1</t>
  </si>
  <si>
    <t>Capacitación y acompañamiento en estándares y competencias en las áreas básicas</t>
  </si>
  <si>
    <t>B.1.3.02.02.01.02.2</t>
  </si>
  <si>
    <t>Capacitación docente en primera infancia y adolescencia</t>
  </si>
  <si>
    <t>B.1.3.02.02.01.02.3</t>
  </si>
  <si>
    <t>Fortalecimiento y extensión de programas de formación de competencias y estrategias pedagógicas de lengua extranjera</t>
  </si>
  <si>
    <t>B.1.3.02.02.01.03</t>
  </si>
  <si>
    <t>FOROS  Y EVENTOS</t>
  </si>
  <si>
    <t>B.1.3.02.02.01.03.1</t>
  </si>
  <si>
    <t>Foros y eventos de calidad educativa</t>
  </si>
  <si>
    <t>B.1.3.02.02.01.04</t>
  </si>
  <si>
    <t>TECNOLOGIAS DE LA INFORMACIÓN Y LA COMUNICACIÓN PARA LA INNOVACIÓN EDUCATIVA</t>
  </si>
  <si>
    <t>B.1.3.02.02.01.04.1</t>
  </si>
  <si>
    <t>APROPIACION NUEVAS TECNOLOGIAS</t>
  </si>
  <si>
    <t>B.1.3.02.02.01.04.1.1</t>
  </si>
  <si>
    <t>Proyectos Tecnológicos de Información y comunicación para la innovación educativa</t>
  </si>
  <si>
    <t>B.1.3.02.02.01.05</t>
  </si>
  <si>
    <t>DOTACIÓN  DE MOBILIARIO, BIBLIOTECAS, LABORATORIOS  Y MATERIAL  DIDÁCTICO PARA LAS INSTITUCIONES EDUCATIVAS</t>
  </si>
  <si>
    <t>B.1.3.02.02.01.05.1</t>
  </si>
  <si>
    <t>DOTACION Y MANTENIMIENTO DE EQUIPOS Y SOFTWARE EDUCATIVO PARA ESTABLECIMIENTOS</t>
  </si>
  <si>
    <t>B.1.3.02.02.01.05.1.1</t>
  </si>
  <si>
    <t>Dotación y mantenimiento de equipos y software educativo para instituciones educativas</t>
  </si>
  <si>
    <t>B.1.3.02.02.01.05.1.2</t>
  </si>
  <si>
    <t>Dotación implementos y herramientas colegio técnico.</t>
  </si>
  <si>
    <t>B.1.3.02.02.01.05.1.3</t>
  </si>
  <si>
    <t>Dotación de equipos para taller de las instituciones educativas</t>
  </si>
  <si>
    <t>B.1.3.02.02.01.05.2</t>
  </si>
  <si>
    <t>DOTACION DE MATERIAL DIDACTICO, TEXTOS Y EQUIPOS AUDIOVISUALES A INSTITUCIONES EDUCATIVAS</t>
  </si>
  <si>
    <t>B.1.3.02.02.01.05.2.1</t>
  </si>
  <si>
    <t>Dotación de material didáctico para establecimientos educativos</t>
  </si>
  <si>
    <t>B.1.3.02.02.01.05.2.2</t>
  </si>
  <si>
    <t>Adquisición de mobiliario escolar</t>
  </si>
  <si>
    <t>B.1.3.02.02.02</t>
  </si>
  <si>
    <t>MÁS Y MEJORES ESPACIOS ESCOLARES</t>
  </si>
  <si>
    <t>B.1.3.02.02.02.01</t>
  </si>
  <si>
    <t>CONSTRUCCION DE INFRAESTRUCTURA EDUCATIVA</t>
  </si>
  <si>
    <t>B.1.3.02.02.02.01.1</t>
  </si>
  <si>
    <t>Mantenimiento y adecuación  de Infraestructura Educativa (Presupuesto Participativo)</t>
  </si>
  <si>
    <t>B.1.3.02.02.02.02</t>
  </si>
  <si>
    <t>MANTENIMIENTO Y ADECUACION DE INFRAESTRUCTURA EDUCATIVA</t>
  </si>
  <si>
    <t>B.1.3.02.02.02.02.1</t>
  </si>
  <si>
    <t>B.1.3.02.02.02.02.2</t>
  </si>
  <si>
    <t>Mantenimiento de mobiliario</t>
  </si>
  <si>
    <t>B.1.3.02.02.03</t>
  </si>
  <si>
    <t>PREINVERSION: ESTUDIO, DISEÑO, ASESORIAS E INTERVENTORIA</t>
  </si>
  <si>
    <t>B.1.3.02.02.03.01</t>
  </si>
  <si>
    <t>Preinversión</t>
  </si>
  <si>
    <t>B.1.3.02.02.03.02</t>
  </si>
  <si>
    <t>Preinversión: estudio</t>
  </si>
  <si>
    <t>B.1.3.02.02.03.03</t>
  </si>
  <si>
    <t>Preinversión: diseños</t>
  </si>
  <si>
    <t>B.1.3.02.02.03.04</t>
  </si>
  <si>
    <t>Preinversión: Asesorías</t>
  </si>
  <si>
    <t>B.1.3.02.02.03.05</t>
  </si>
  <si>
    <t>Preinversión: interventoria</t>
  </si>
  <si>
    <t>B.1.3.02.02.04</t>
  </si>
  <si>
    <t>TRANSPORTE ESCOLAR</t>
  </si>
  <si>
    <t>B.1.3.02.02.04.01</t>
  </si>
  <si>
    <t>Apoyo en transporte Escolar</t>
  </si>
  <si>
    <t>B.1.3.02.02.05</t>
  </si>
  <si>
    <t>CALIDAD GRATUIDAD SSF</t>
  </si>
  <si>
    <t>B.1.3.02.02.05.01</t>
  </si>
  <si>
    <t>Fondos de Servicios Educativos - aporte gratuidad SSF</t>
  </si>
  <si>
    <t>B.1.3.02.02.06</t>
  </si>
  <si>
    <t>PAGO DE SERVICIOS PUBLICOS DE LOS ESTABLECIMIENTOS EDUCATIVOS ESTATALES</t>
  </si>
  <si>
    <t>B.1.3.02.02.06.01</t>
  </si>
  <si>
    <t>Acueducto, Alcantarillado y Aseo</t>
  </si>
  <si>
    <t>B.1.3.02.02.06.02</t>
  </si>
  <si>
    <t>Energía</t>
  </si>
  <si>
    <t>B.1.3.02.02.07</t>
  </si>
  <si>
    <t>OTROS GASTOS EN EDUCACION NO INCLUIDOS EN CONCEPTOS ANTERIORES</t>
  </si>
  <si>
    <t>B.1.3.02.02.07.01</t>
  </si>
  <si>
    <t>COMPETENCIAS LABORALES GENERALES Y FORMACION PARA EL TRABAJO Y EL DESARROLLO HUMANO</t>
  </si>
  <si>
    <t>B.1.3.02.02.07.01.1</t>
  </si>
  <si>
    <t>Desarrollo procesos de mejoramiento de la educación media y de articulación con la educación superior y la educación para el trabajo</t>
  </si>
  <si>
    <t>B.1.3.02.02.07.02</t>
  </si>
  <si>
    <t>APLICACIÓN DE PROYECTOS EDUCATIVOS TRANSVERSALES</t>
  </si>
  <si>
    <t>B.1.3.02.02.07.02.1</t>
  </si>
  <si>
    <t>Estrategia de formación Cátedra Popayán</t>
  </si>
  <si>
    <t>B.1.3.02.02.07.02.2</t>
  </si>
  <si>
    <t>Estrategia de formación Educación Ambiental y Tiendas Saludables - PRAES</t>
  </si>
  <si>
    <t>B.1.3.02.02.07.02.3</t>
  </si>
  <si>
    <t>Estrategia de formación integral en Sexualidad y Prevención del Abuso Sexual Infantil - PESCC</t>
  </si>
  <si>
    <t>B.1.3.02.02.07.02.4</t>
  </si>
  <si>
    <t>Estrategia de formación en Derechos Humanos</t>
  </si>
  <si>
    <t>B.1.3.02.02.07.02.5</t>
  </si>
  <si>
    <t>Estrategia de formación Estilos de Vida Saludables</t>
  </si>
  <si>
    <t>B.1.3.02.02.07.02.6</t>
  </si>
  <si>
    <t>Estrategia de formación Cátedra Afrocolombiana</t>
  </si>
  <si>
    <t>B.1.3.02.02.07.02.7</t>
  </si>
  <si>
    <t>Formación para la ciudadanía e implementación de proyectos pedagógicos transversales, asistencias técnicas y asesorías en las instituciones educativas.</t>
  </si>
  <si>
    <t>B.1.3.02.03</t>
  </si>
  <si>
    <t>EDUCACION-FONPET SSF</t>
  </si>
  <si>
    <t>B.1.3.02.03.01</t>
  </si>
  <si>
    <t>B.1.3.02.04</t>
  </si>
  <si>
    <t>RECURSOS DEL BALANCE SGP EDUCACION</t>
  </si>
  <si>
    <t>B.1.3.02.04.01</t>
  </si>
  <si>
    <t>RB-SGP-PS-Deudas expiradas pasivos exigibles cobertura</t>
  </si>
  <si>
    <t>B.1.3.02.04.02</t>
  </si>
  <si>
    <t>RB-SGP-PS-Deudas expiradas pasivos exigibles escalafón</t>
  </si>
  <si>
    <t>B.1.3.02.04.03</t>
  </si>
  <si>
    <t>RB-SGP-PS-Deudas expiradas pasivos exigibles dotaciones Ley 70/88</t>
  </si>
  <si>
    <t>B.1.3.02.04.04</t>
  </si>
  <si>
    <t>RB-SGP-PS-Sentencias y conciliaciones</t>
  </si>
  <si>
    <t>B.1.3.02.04.05</t>
  </si>
  <si>
    <t>RB-SGP-Otros proyectos de cobertura - conectividad</t>
  </si>
  <si>
    <t>B.1.3.02.04.06</t>
  </si>
  <si>
    <t>RB-SGP-CALIDAD-Acueducto, Alcantarillado y Aseo</t>
  </si>
  <si>
    <t>B.1.3.02.04.07</t>
  </si>
  <si>
    <t>RB-SGP-CALIDAD-Energía</t>
  </si>
  <si>
    <t>B.1.3.03</t>
  </si>
  <si>
    <t>ALIMENTACION ESCOLAR</t>
  </si>
  <si>
    <t>B.1.3.03.01</t>
  </si>
  <si>
    <t>Contratación Total de Servicios de Alimentación Escolar</t>
  </si>
  <si>
    <t>B.1.3.03.02</t>
  </si>
  <si>
    <t>RB-SGP-Contratación total de Servicios de Alimentación Escolar</t>
  </si>
  <si>
    <t>B.1.3.04</t>
  </si>
  <si>
    <t>AGUA POTABLE Y SANEAMIENTO BÁSICO</t>
  </si>
  <si>
    <t>B.1.3.04.01</t>
  </si>
  <si>
    <t>TRANSFERENCIAS AL PLAN DEPARTAMENTAL DE AGUAS</t>
  </si>
  <si>
    <t>B.1.3.04.01.02</t>
  </si>
  <si>
    <t>Proyectos de inversión dentro del Plan Departamental para el manejo empresarial de los servicios de Agua y Saneamiento Básico y Ambiental - PDA (VF Acuerdo 028/10)</t>
  </si>
  <si>
    <t>B.1.3.04.01.03</t>
  </si>
  <si>
    <t>Plan Departamental para el manejo empresarial de los servicios de Agua y Saneamiento Básico y Ambiental del Cauca - PDA ( VF Acuerdo 036/08)</t>
  </si>
  <si>
    <t>B.1.3.04.02</t>
  </si>
  <si>
    <t>TRANSFERENCIAS SUBSIDIOS ESTRATOS 1, 2 Y 3</t>
  </si>
  <si>
    <t>B.1.3.04.02.01</t>
  </si>
  <si>
    <t>Subsidios estratos 1 , 2 y 3  Servicio de Acueducto (Ley 1176 de 2007)</t>
  </si>
  <si>
    <t>B.1.3.04.02.02</t>
  </si>
  <si>
    <t>Subsidios estratos 1 , 2 y 3  Servicio de Alcantarillado</t>
  </si>
  <si>
    <t>B.1.3.04.03</t>
  </si>
  <si>
    <t>OTRAS INVERSIONES EN AGUA POTABLE Y SANEAMIENTO BASICO</t>
  </si>
  <si>
    <t>B.1.3.04.03.01</t>
  </si>
  <si>
    <t>VFO-Obras de ampliación y/o reposición de redes de acueducto y/o alcantarillado en el área urbana y rural del Municipio de Popayán.</t>
  </si>
  <si>
    <t>B.1.3.04.03.02</t>
  </si>
  <si>
    <t>RB-SGP-APSB-Obras de ampliación y/o reposición de redes de acueducto y/o alcantarillado en el área urbana y rural del Municipio de Popayán.</t>
  </si>
  <si>
    <t>B.1.3.04.03.03</t>
  </si>
  <si>
    <t>RB-SGP-APSB-Mejoramiento, mantenimiento y/o rehabilitación acueducto vereda la Laguna</t>
  </si>
  <si>
    <t>B.1.3.05</t>
  </si>
  <si>
    <t>PROPOSITO GENERAL</t>
  </si>
  <si>
    <t>B.1.3.05.01</t>
  </si>
  <si>
    <t>PLAN DEPORTIVO MUNICIPAL</t>
  </si>
  <si>
    <t>B.1.3.05.01.01</t>
  </si>
  <si>
    <t>B.1.3.05.01.01.02</t>
  </si>
  <si>
    <t>Actualización, divulgación e implementación de un Plan Deportivo Municipal</t>
  </si>
  <si>
    <t>B.1.3.05.01.02</t>
  </si>
  <si>
    <t>FOMENTO DE LA RECREACION, EDUCACION FISICA Y EL DEPORTE</t>
  </si>
  <si>
    <t>B.1.3.05.01.02.01</t>
  </si>
  <si>
    <t>B.1.3.05.01.03</t>
  </si>
  <si>
    <t>CREACION, CAPACITACION Y FORTALECIMIENTO DE LAS ESCUELAS DE FORMACION DEPORTIVA</t>
  </si>
  <si>
    <t>B.1.3.05.01.03.01</t>
  </si>
  <si>
    <t>Administración de los recursos para la capacitación y fortalecimiento de las escuelas deportivas del Municipio de Popayán</t>
  </si>
  <si>
    <t>B.1.3.05.01.04</t>
  </si>
  <si>
    <t>APOYO A CLUBES, LIGAS Y TALENTOS DEPORTIVOS</t>
  </si>
  <si>
    <t>B.1.3.05.01.04.01</t>
  </si>
  <si>
    <t>Apoyo a organismos deportivos y sus deportistas sobresalientes</t>
  </si>
  <si>
    <t>B.1.3.05.01.04.02</t>
  </si>
  <si>
    <t>RB-SGP-Apoyo a organismos deportivos y sus deportistas sobresalientes</t>
  </si>
  <si>
    <t>B.1.3.05.02</t>
  </si>
  <si>
    <t>PLAN MUNICIPAL DE CULTURA</t>
  </si>
  <si>
    <t>B.1.3.05.02.01</t>
  </si>
  <si>
    <t>POPAYAN CULTURAL</t>
  </si>
  <si>
    <t>B.1.3.05.02.01.02</t>
  </si>
  <si>
    <t>Formulación y ejecución del Plan Municipal de Cultura.</t>
  </si>
  <si>
    <t>B.1.3.05.02.01.03</t>
  </si>
  <si>
    <t>Fortalecimiento de las expresiones artísticas y culturales del municipio de Popayán</t>
  </si>
  <si>
    <t>B.1.3.05.02.01.04</t>
  </si>
  <si>
    <t>RB-SGP-Fortalecimiento de las expresiones artísticas y culturales del municipio de Popayán</t>
  </si>
  <si>
    <t>B.1.3.05.02.02</t>
  </si>
  <si>
    <t>CONSTRUCCION, MEJORAMIENTO Y ADECUACION DE INFRAESTRUCTURAS PARA LA CONVIVENCIA E INTERCAMBIO CULTURAL</t>
  </si>
  <si>
    <t>B.1.3.05.02.02.01</t>
  </si>
  <si>
    <t>Construcción y/o mejoramiento de  la infraestructura  de  Centros Culturales del Municipio de Popayán</t>
  </si>
  <si>
    <t>B.1.3.05.03</t>
  </si>
  <si>
    <t>FONPET (LEY 863 DE 2003)</t>
  </si>
  <si>
    <t>B.1.3.05.03.01</t>
  </si>
  <si>
    <t>Fonpet (Ley 863 de 2003)</t>
  </si>
  <si>
    <t>B.1.3.05.04</t>
  </si>
  <si>
    <t>OTROS SECTORES</t>
  </si>
  <si>
    <t>B.1.3.05.04.01</t>
  </si>
  <si>
    <t>GOBIERNO</t>
  </si>
  <si>
    <t>B.1.3.05.04.01.01</t>
  </si>
  <si>
    <t>PRIMERA INFANCIA, INFANCIA, ADOLESCENCIA Y JUVENTUD</t>
  </si>
  <si>
    <t>B.1.3.05.04.01.01.1</t>
  </si>
  <si>
    <t>PROTECCION Y SEGURIDAD</t>
  </si>
  <si>
    <t>B.1.3.05.04.01.01.1.3</t>
  </si>
  <si>
    <t>Atención integral de primera infancia, infancia,  adolescencia y juventud</t>
  </si>
  <si>
    <t>B.1.3.05.04.01.01.1.4</t>
  </si>
  <si>
    <t>Popayán Joven</t>
  </si>
  <si>
    <t>B.1.3.05.04.01.01.1.5</t>
  </si>
  <si>
    <t>RB-SGP-PG-OS-Atención integral de primera infancia, infancia,  adolescencia y juventud</t>
  </si>
  <si>
    <t>B.1.3.05.04.01.01.1.6</t>
  </si>
  <si>
    <t>RB-SGP-PG-OS-Popayán Joven</t>
  </si>
  <si>
    <t>B.1.3.05.04.01.02</t>
  </si>
  <si>
    <t>VICTIMAS Y JUSTICIA TRANSICIONAL</t>
  </si>
  <si>
    <t>B.1.3.05.04.01.02.1</t>
  </si>
  <si>
    <t>Atención integral a la población victimas</t>
  </si>
  <si>
    <t>B.1.3.05.04.01.02.2</t>
  </si>
  <si>
    <t>Atención integral a miembros de la fuerza pública víctimas del conflicto armado</t>
  </si>
  <si>
    <t>B.1.3.05.04.01.02.3</t>
  </si>
  <si>
    <t>Atención integral a población desmovilizada en proceso de reintegración</t>
  </si>
  <si>
    <t>B.1.3.05.04.01.02.4</t>
  </si>
  <si>
    <t>Atención, asistencia y reparación integral a las víctimas del conflicto armado interno (Ley 1448/11)</t>
  </si>
  <si>
    <t>B.1.3.05.04.01.02.5</t>
  </si>
  <si>
    <t>RB-SGP-PG-OS-Atención, asistencia y reparación integral a las víctimas del conflicto armado interno (Ley 1448/11)</t>
  </si>
  <si>
    <t>B.1.3.05.04.01.03</t>
  </si>
  <si>
    <t>POBLACION AFRO</t>
  </si>
  <si>
    <t>B.1.3.05.04.01.03.1</t>
  </si>
  <si>
    <t>Procesos de inclusión a la población afrocolombiana</t>
  </si>
  <si>
    <t>B.1.3.05.04.01.04</t>
  </si>
  <si>
    <t>GESTION INTEGRAL DEL ESPACIO PUBLICO</t>
  </si>
  <si>
    <t>B.1.3.05.04.01.04.1</t>
  </si>
  <si>
    <t>Formular y socializar la política pública para el manejo del espacio público y comparendo ambiental.</t>
  </si>
  <si>
    <t>B.1.3.05.04.01.04.2</t>
  </si>
  <si>
    <t>RB-SGP-PG-OS-Formular y socializar la política pública para el manejo del espacio público y comparendo ambiental.</t>
  </si>
  <si>
    <t>B.1.3.05.04.01.05</t>
  </si>
  <si>
    <t>FUENTES DE PARTICIPACION COMUNITARIA</t>
  </si>
  <si>
    <t>B.1.3.05.04.01.05.1</t>
  </si>
  <si>
    <t>Pacto social por Popayán</t>
  </si>
  <si>
    <t>B.1.3.05.04.01.05.2</t>
  </si>
  <si>
    <t>Fortalecimiento a las veedurías ciudadanas y vocales de control</t>
  </si>
  <si>
    <t>B.1.3.05.04.01.05.3</t>
  </si>
  <si>
    <t>Juntas Administradoras Locales</t>
  </si>
  <si>
    <t>B.1.3.05.04.01.05.4</t>
  </si>
  <si>
    <t>Juntas de Acción Comunal</t>
  </si>
  <si>
    <t>B.1.3.05.04.01.05.5</t>
  </si>
  <si>
    <t>RB-SGP-PG-OS-Pacto social por Popayán</t>
  </si>
  <si>
    <t>B.1.3.05.04.01.06</t>
  </si>
  <si>
    <t>SEGURIDAD Y CONVIVENCIA CIUDADANA</t>
  </si>
  <si>
    <t>B.1.3.05.04.01.06.1</t>
  </si>
  <si>
    <t>Seguridad y convivencia ciudadana</t>
  </si>
  <si>
    <t>B.1.3.05.04.01.07</t>
  </si>
  <si>
    <t>PLAN ESTRATEGICO DE SEGURIDAD  (Ley 715/01)</t>
  </si>
  <si>
    <t>B.1.3.05.04.01.07.1</t>
  </si>
  <si>
    <t>Centros carcelarios</t>
  </si>
  <si>
    <t>B.1.3.05.04.01.08</t>
  </si>
  <si>
    <t>APOYO A GRUPOS VULNERABLES</t>
  </si>
  <si>
    <t>B.1.3.05.04.01.08.1</t>
  </si>
  <si>
    <t>Equidad para la mujer - Madres solteras</t>
  </si>
  <si>
    <t>B.1.3.05.04.01.08.2</t>
  </si>
  <si>
    <t>Auxilios funerarios población vulnerable - Inhumación de cadáveres y cajas mortuorias</t>
  </si>
  <si>
    <t>B.1.3.05.04.01.08.3</t>
  </si>
  <si>
    <t>RB-SGP-PG-OS-Equidad para la mujer - Madres solteras</t>
  </si>
  <si>
    <t>B.1.3.05.04.01.08.4</t>
  </si>
  <si>
    <t>RB-SGP-PG-OS-Auxilios funerarios población vulnerable - Inhumación de cadáveres y cajas mortuorias</t>
  </si>
  <si>
    <t>B.1.3.05.04.02</t>
  </si>
  <si>
    <t>UMATA</t>
  </si>
  <si>
    <t>B.1.3.05.04.02.01</t>
  </si>
  <si>
    <t>B.1.3.05.04.02.02</t>
  </si>
  <si>
    <t>Apoyo estratégico a las apuestas productivas</t>
  </si>
  <si>
    <t>B.1.3.05.04.03</t>
  </si>
  <si>
    <t>PLANEACIÓN</t>
  </si>
  <si>
    <t>B.1.3.05.04.03.01</t>
  </si>
  <si>
    <t>ORDENAMIENTO TERRITORIAL</t>
  </si>
  <si>
    <t>B.1.3.05.04.03.01.1</t>
  </si>
  <si>
    <t>B.1.3.05.04.03.01.2</t>
  </si>
  <si>
    <t>Plan municipal de desarrollo turístico y Marketing Territorial (Ley 1551 de 2012)</t>
  </si>
  <si>
    <t>B.1.3.05.04.03.01.3</t>
  </si>
  <si>
    <t>B.1.3.05.04.03.01.4</t>
  </si>
  <si>
    <t>RB-SGP-PG-OS-Revisión, ajustes  del plan de ordenamiento territorial</t>
  </si>
  <si>
    <t>B.1.3.05.04.04</t>
  </si>
  <si>
    <t>INFRAESTRUCTURA</t>
  </si>
  <si>
    <t>B.1.3.05.04.04.01</t>
  </si>
  <si>
    <t>B.1.3.05.04.04.01.1</t>
  </si>
  <si>
    <t>B.1.3.05.04.04.01.1.1</t>
  </si>
  <si>
    <t>B.1.3.05.04.04.01.1.2</t>
  </si>
  <si>
    <t>B.1.3.05.04.04.01.1.3</t>
  </si>
  <si>
    <t>B.1.3.05.04.04.01.1.4</t>
  </si>
  <si>
    <t>VFO-SGP-PG-OS-INFRA-Rehabilitación y/o mantenimiento y/o mejoramiento y/o construcción de vías urbanas y obras complementarias</t>
  </si>
  <si>
    <t>B.1.3.05.04.04.01.1.5</t>
  </si>
  <si>
    <t>RB-SGP-PG-OS-INFRA-Rehabilitación y/o mantenimiento y/o mejoramiento y/o construcción de vías urbanas y obras complementarias</t>
  </si>
  <si>
    <t>B.1.3.05.04.04.01.1.6</t>
  </si>
  <si>
    <t>RB-SGP-PG-OS-Rehabilitación y/o mantenimiento y/o mejoramiento y/o construcción de vías urbanas y obras complementarias</t>
  </si>
  <si>
    <t>B.1.3.05.04.04.01.2</t>
  </si>
  <si>
    <t>CONSTRUCCION Y MANTENIMIENTO DE ANDENES</t>
  </si>
  <si>
    <t>B.1.3.05.04.04.01.2.1</t>
  </si>
  <si>
    <t>Construcción y mantenimiento de andenes Municipio de Popayán</t>
  </si>
  <si>
    <t>B.1.3.05.04.04.01.3</t>
  </si>
  <si>
    <t>B.1.3.05.04.04.01.3.1</t>
  </si>
  <si>
    <t>B.1.3.05.04.04.01.3.2</t>
  </si>
  <si>
    <t>B.1.3.05.04.04.01.3.3</t>
  </si>
  <si>
    <t>B.1.3.05.04.04.01.3.4</t>
  </si>
  <si>
    <t>RB-SGP-PG-OS-Rehabilitación  y mejoramiento de la red vial y de movilidad rural y obras complementarias</t>
  </si>
  <si>
    <t>B.1.3.05.04.04.01.4</t>
  </si>
  <si>
    <t>INFRAESTRUCTURAS COMPLEMENTARIAS DE SOPORTE A LA MOVILDAD</t>
  </si>
  <si>
    <t>B.1.3.05.04.04.01.4.1</t>
  </si>
  <si>
    <t>Construcción de pontones, puentes, muros de contención, entre otros Municipio de Popayán</t>
  </si>
  <si>
    <t>B.1.3.05.04.04.01.5</t>
  </si>
  <si>
    <t>B.1.3.05.04.04.01.5.1</t>
  </si>
  <si>
    <t>Preinversión en estudios y diseños para proyectos de obras de infraestructura vial</t>
  </si>
  <si>
    <t>B.1.3.05.04.04.01.5.2</t>
  </si>
  <si>
    <t>Preinversión en estudios y diseños para proyectos de obras de infraestructura.</t>
  </si>
  <si>
    <t>B.1.3.05.04.04.01.6</t>
  </si>
  <si>
    <t>MANTENIMIENTO, REHABILITACION O MEJORAMIENTO DE VIAS (Planeación Participativa)</t>
  </si>
  <si>
    <t>B.1.3.05.04.04.01.6.1</t>
  </si>
  <si>
    <t>MANTENIMIENTO, REHABILITACION O MEJORAMIENTO DE VIAS ZONA URBANA</t>
  </si>
  <si>
    <t>B.1.3.05.04.04.01.6.1.01</t>
  </si>
  <si>
    <t>MANTENIMIENTO, REHABILITACION O MEJORAMIENTO DE VIAS COMUNA No. 1</t>
  </si>
  <si>
    <t>B.1.3.05.04.04.01.6.1.01.01</t>
  </si>
  <si>
    <t>Pavimentación de la carrera 10 A desde la calle 7N hacia la calle 6N. Barrió Santa Clara Fancal.</t>
  </si>
  <si>
    <t>B.1.3.05.04.04.01.6.1.01.02</t>
  </si>
  <si>
    <t>Construcción obras complementarias de la Infraestructura municipal de trasporte (re parcheo) en la carrera 17 entre calles 18N y calle 20N.  Barrio Campamento</t>
  </si>
  <si>
    <t>B.1.3.05.04.04.01.6.1.01.03</t>
  </si>
  <si>
    <t>Construcción de obras complementarias de la infraestructura municipal de trasporte (re parcheo) en la calle 3N desde la carrera 8 hacia la carrera 9. Barrio Modelo</t>
  </si>
  <si>
    <t>B.1.3.05.04.04.01.6.1.01.04</t>
  </si>
  <si>
    <t>Pavimentación de la carrera 11 A entre las calles 1 A y calle 2N. Barrio Los Rosales.</t>
  </si>
  <si>
    <t>B.1.3.05.04.04.01.6.1.01.05</t>
  </si>
  <si>
    <t>Pavimentación de la carrera 10 desde la calle 7N hacia la calle 6N. Barrio Santa Clara Fancal.</t>
  </si>
  <si>
    <t>B.1.3.05.04.04.01.6.1.01.06</t>
  </si>
  <si>
    <t>Construcción obras complementarias de la Infraestructura municipal de transporte (parcheo) en la carrera 18 entre calles 19BN y 20N - Calle 19BN entre carreras 17 y 18.  Barrio Campamento.</t>
  </si>
  <si>
    <t>B.1.3.05.04.04.01.6.1.01.07</t>
  </si>
  <si>
    <t>Pavimentación de la carrera 11 A entre las calles 1AN y calle 2N. Barrio Los Rosales.</t>
  </si>
  <si>
    <t>B.1.3.05.04.04.01.6.1.01.08</t>
  </si>
  <si>
    <t>RB-SGP-PG-OS-Construcción de obras complementarias de la Infraestructura Municipal de Transporte en la vía periférica al parque. Barrio Loma Linda</t>
  </si>
  <si>
    <t>B.1.3.05.04.04.01.6.1.02</t>
  </si>
  <si>
    <t>MANTENIMIENTO, REHABILITACION O MEJORAMIENTO DE VIAS COMUNA No. 2</t>
  </si>
  <si>
    <t>B.1.3.05.04.04.01.6.1.02.01</t>
  </si>
  <si>
    <t>Pavimentación de la calle 60N entre carreras 18 y 19. Barrio El Uvo.</t>
  </si>
  <si>
    <t>B.1.3.05.04.04.01.6.1.02.02</t>
  </si>
  <si>
    <t>Pavimentación de la calle 70CN entre carreras 2 y 4. Barrio Villa del Norte Fase A</t>
  </si>
  <si>
    <t>B.1.3.05.04.04.01.6.1.02.03</t>
  </si>
  <si>
    <t>Pavimentación de la calle 60N desde la casa con nomenclatura 18-40 hacia la carrera 19. Barrio El Uvo</t>
  </si>
  <si>
    <t>B.1.3.05.04.04.01.6.1.02.04</t>
  </si>
  <si>
    <t>Pavimentación de la calle 70CN desde la carrera 2A hacia la carrera 4. Barrio Villa del Norte Fase A</t>
  </si>
  <si>
    <t>B.1.3.05.04.04.01.6.1.02.05</t>
  </si>
  <si>
    <t>RB-SGP-PG-OS-Pavimentación de la Carrera 12 entre calles 63N y 64N Barrio San Ignacio</t>
  </si>
  <si>
    <t>B.1.3.05.04.04.01.6.1.03</t>
  </si>
  <si>
    <t>MANTENIMIENTO, REHABILITACION O MEJORAMIENTO DE VIAS COMUNA No. 3</t>
  </si>
  <si>
    <t>B.1.3.05.04.04.01.6.1.03.01</t>
  </si>
  <si>
    <t>Pavimentación Calle 27N desde la casa con nomenclatura 4-03 hacia la casa con nomenclatura 4-17. Barrio Villa Docente. Barrio Villa Docente</t>
  </si>
  <si>
    <t>B.1.3.05.04.04.01.6.1.03.02</t>
  </si>
  <si>
    <t>Pavimentación vías peatonales Barrio Portales del Norte</t>
  </si>
  <si>
    <t>B.1.3.05.04.04.01.6.1.03.03</t>
  </si>
  <si>
    <t>Construcción de obras complementarias de la infraestructura Municipal de transporte en la vía Calle 26N (Casa C8, D10 y E). Barrió Colina Campestre.</t>
  </si>
  <si>
    <t>B.1.3.05.04.04.01.6.1.03.04</t>
  </si>
  <si>
    <t>Pavimentación Cr 4E entre la calles 19N y 20N Barrio la Estancia.</t>
  </si>
  <si>
    <t>B.1.3.05.04.04.01.6.1.03.05</t>
  </si>
  <si>
    <t>Continuación de la construcción de obras complementarias de la infraestructura Municipal de transporte en la vía perpendicular a la Calle 29N iniciando en la fachada lateral casa con nomenclatura Calle 26BN N°3-29 hacia calle 26BN N° 3-02 (Limite entre el barrio José Antonio Galán y Urbanización Yanaconas).</t>
  </si>
  <si>
    <t>B.1.3.05.04.04.01.6.1.03.06</t>
  </si>
  <si>
    <t>Continuación de la construcción de obras complementarias de la infraestructura Municipal de transporte en la vía: Carrera 4 con calle 27EN. Barrió Yambitara.</t>
  </si>
  <si>
    <t>B.1.3.05.04.04.01.6.1.03.07</t>
  </si>
  <si>
    <t>Construcción de obras complementarias de la infraestructura Municipal de transporte (parcheo) en la vía Calle 26AN entre carreras 4 y 4A. Barrio Villa Docente.</t>
  </si>
  <si>
    <t>B.1.3.05.04.04.01.6.1.03.08</t>
  </si>
  <si>
    <t>Construcción de obras complementarias de la infraestructura Municipal de transporte en la vía Calle 26N entre carreras 1E y 1DE. Barrio Colina Campestre.</t>
  </si>
  <si>
    <t>B.1.3.05.04.04.01.6.1.03.09</t>
  </si>
  <si>
    <t>Pavimentación Cr 4E desde la Calle 19AN hacia la Calle 20N Barrio la Estancia</t>
  </si>
  <si>
    <t>B.1.3.05.04.04.01.6.1.03.10</t>
  </si>
  <si>
    <t>Continuación de la construcción de obras complementarias de la infraestructura Municipal de transporte en la vía perpendicular a la Calle 29N (Limite entre el barrio José Antonio Galán y Urbanización Yanaconas)</t>
  </si>
  <si>
    <t>B.1.3.05.04.04.01.6.1.03.11</t>
  </si>
  <si>
    <t>RB-SGP-PG-OS-Pavimentación Calle 26BN desde la Carrera 7A hacia la Carrera 8A - Carrera 7C entre calles 26N y 26AN. Barrio Portales del Norte</t>
  </si>
  <si>
    <t>B.1.3.05.04.04.01.6.1.03.12</t>
  </si>
  <si>
    <t>RB-SGP-PG-OS-Construcción de andenes y sardineles en la Carrera 5 (Avenida de los Estudiantes) desde el Salón Comunal del Barrio Bolívar hacia la Calle 10N</t>
  </si>
  <si>
    <t>B.1.3.05.04.04.01.6.1.03.13</t>
  </si>
  <si>
    <t>RB-SGP-PG-OS-Construcción de andenes y sardineles en la Calle 27AN entre Carrera 1A y Polideportivo - Calle 27AN entre zona verde y Carrera 1A - Calle 27BN entre zona verde y polideportivo en el Barrio José Antonio Galán.</t>
  </si>
  <si>
    <t>B.1.3.05.04.04.01.6.1.03.14</t>
  </si>
  <si>
    <t>RB-SGP-PG-OS-Construcción de andenes y sardineles en la Carrera 3 desde la Calle 28N hacia la Calle 27AN Barrio Yanaconas</t>
  </si>
  <si>
    <t>B.1.3.05.04.04.01.6.1.03.15</t>
  </si>
  <si>
    <t>RB-SGP-PG-OS-Pavimentación Calle 26BN desde la Carrera 7A hacia la Carrera 8A - Carrera 7C entre calles 26N y 26AN. Barrio Portales del Norte y construcción de obras complementarias de la infraestructura municipal de transporte (cunetas en concreto reforzado) en la Carrera 7 entre calles 26N y 27N</t>
  </si>
  <si>
    <t>B.1.3.05.04.04.01.6.1.03.16</t>
  </si>
  <si>
    <t>RB-SGP-PG-OS-Construcción de obras complementarias de la infraestructura municipal de transporte (andenes y sardineles) en la Carrera 5 (Avenida de los Estudiantes) desde el Salón Comunal del Barrio Bolívar hacia la Calle 10N</t>
  </si>
  <si>
    <t>B.1.3.05.04.04.01.6.1.03.17</t>
  </si>
  <si>
    <t>RB-SGP-PG-OS-Construcción de obras complementarias de la infraestructura municipal de transporte (andenes y sardineles) en la Calle 27AN entre Carrera 1A y Polideportivo - Calle 27AN entre zona verde y Carrera 1A - Calle 27BN entre zona verde y polideportivo en el Barrio José Antonio Galán.</t>
  </si>
  <si>
    <t>B.1.3.05.04.04.01.6.1.03.18</t>
  </si>
  <si>
    <t>RB-SGP-PG-OS-Construcción de obras complementarias de la infraestructura municipal de transporte (andenes y sardineles) en la Carrera 3 desde la Calle 28N hacia la Calle 27AN Barrio Yanaconas</t>
  </si>
  <si>
    <t>B.1.3.05.04.04.01.6.1.03.19</t>
  </si>
  <si>
    <t>Pavimentación Calle 26BN desde la Carrera 7A hacia la Carrera 8A - Carrera 7C entre calles 26N y 26AN. Barrio Portales del Norte y construcción de obras complementarias de la infraestructura municipal de transporte (cunetas en concreto reforzado) en la Carrera 7 entre calles 26N y 27N</t>
  </si>
  <si>
    <t>B.1.3.05.04.04.01.6.1.04</t>
  </si>
  <si>
    <t>MANTENIMIENTO, REHABILITACION O MEJORAMIENTO DE VIAS COMUNA No. 4</t>
  </si>
  <si>
    <t>B.1.3.05.04.04.01.6.1.04.01</t>
  </si>
  <si>
    <t>Pavimentación calle 11 entre carrera 6 y 7. Barrio el Empedrado.</t>
  </si>
  <si>
    <t>B.1.3.05.04.04.01.6.1.04.02</t>
  </si>
  <si>
    <t>Pavimentación calle 11 entre carreas 13 y 14. Barrio el Achiral.</t>
  </si>
  <si>
    <t>B.1.3.05.04.04.01.6.1.04.03</t>
  </si>
  <si>
    <t>Construcción de obras complementarias de infraestructura municipal de trasporte en la vía en la carrera 4 entre las calles 19CN Y 20. Barrio Bosques de Pomona.</t>
  </si>
  <si>
    <t>B.1.3.05.04.04.01.6.1.04.04</t>
  </si>
  <si>
    <t>RB-SGP-PG-OS-Construcción de obras complementarias de la Infraestructura Municipal de Transporte en la vía Calle 7 entre carreras 3A y 4AE y Carrera 6B entre carreras 4AE y 4BE Barrio Santa Catalina II Etapa</t>
  </si>
  <si>
    <t>B.1.3.05.04.04.01.6.1.04.05</t>
  </si>
  <si>
    <t>RB-SGP-PG-OS-Pavimentación de la Carrera 4AE desde la Calle 11 hacia la Calle 12 Barrio Fucha</t>
  </si>
  <si>
    <t>B.1.3.05.04.04.01.6.1.04.06</t>
  </si>
  <si>
    <t>RB-SGP-PG-OS-Construcción de obras complementarias de la Infraestructura Municipal de Transporte en la vía Calle 7 entre carreras 3E y 4AE y Calle 6B entre carreras 4AE y 4BE Barrio Santa Catalina II Etapa</t>
  </si>
  <si>
    <t>B.1.3.05.04.04.01.6.1.05</t>
  </si>
  <si>
    <t>MANTENIMIENTO, REHABILITACION O MEJORAMIENTO DE VIAS COMUNA No. 5</t>
  </si>
  <si>
    <t>B.1.3.05.04.04.01.6.1.05.01</t>
  </si>
  <si>
    <t>Diseño y/o Construcción y/o  rehabilitación y/o mantenimiento de la red vial y de movilidad rural  de Popayán. Comuna 5</t>
  </si>
  <si>
    <t>B.1.3.05.04.04.01.6.1.05.02</t>
  </si>
  <si>
    <t>RB-SGP-PG-OS-Diseño y/o Construcción y/o  rehabilitación y/o mantenimiento de la red vial y de movilidad rural  de Popayán. Comuna 5</t>
  </si>
  <si>
    <t>B.1.3.05.04.04.01.6.1.06</t>
  </si>
  <si>
    <t>MANTENIMIENTO, REHABILITACION O MEJORAMIENTO DE VIAS COMUNA No. 6</t>
  </si>
  <si>
    <t>B.1.3.05.04.04.01.6.1.06.01</t>
  </si>
  <si>
    <t>Continuación pavimento en la carrera 9 con la intersección de la carrera 12 frente a la casa con nomenclatura N°32ª-21 b/ Las Veraneras. Barrio las Veraneras.</t>
  </si>
  <si>
    <t>B.1.3.05.04.04.01.6.1.06.02</t>
  </si>
  <si>
    <t>Construcción de obras complementarias de la infraestructura Municipal de transporte en la  vía (Sardinel y muro)  Carrera 8b desde la casa con nomenclatura 32ª-15 hacia la carrera 9 (margen derecho). Barrio las Veraneras.</t>
  </si>
  <si>
    <t>B.1.3.05.04.04.01.6.1.06.03</t>
  </si>
  <si>
    <t>Construcción de obras complementarias de la infraestructura Municipal de transporte en la vía (Andenes)  Carrera 8ª desde la casa con nomenclatura 19-27 hacia 19-83 carrera 8b casa con nomenclatura 19-44. Barrio Sindical 1 Etapa.</t>
  </si>
  <si>
    <t>B.1.3.05.04.04.01.6.1.06.04</t>
  </si>
  <si>
    <t>Construcción de obras complementarias de la infraestructura Municipal de transporte (Andenes) en las siguientes en la Carrera 18 frente a la calle13. Barrio la Ladera.</t>
  </si>
  <si>
    <t>B.1.3.05.04.04.01.6.1.06.05</t>
  </si>
  <si>
    <t>Construcción de obras complementarias de la infraestructura Municipal de transporte en la vía (andenes) Carrera 18 desde la casa con nomenclatura 12c - 06 hasta la esquina y voltea hacia la carrera 18c. Barrio Pajonal.</t>
  </si>
  <si>
    <t>B.1.3.05.04.04.01.6.1.06.06</t>
  </si>
  <si>
    <t>Construcción de obras complementarias de la infraestructura Municipal de Transporte en la vía (sardinel) Calle 30A con carrera 8ª y carrera 8. Barrio Paz Sur.</t>
  </si>
  <si>
    <t>B.1.3.05.04.04.01.6.1.06.07</t>
  </si>
  <si>
    <t>Construcción de obras complementarias de la infraestructura Municipal de transporte en las siguientes vías (sardineles) Carrera 5ª lado derecho desde la carrera 24 casa N° 5-03 hacia la calle 25 casa N° 5ª-02 carrera 5ª lado izquierdo desde la calle 24 esquina del polideportivo hacia la calle 25 esquina del polideportivo carrera 5 calle 24 hacia la calle 25 esquina. Barrió Gran Victoria.</t>
  </si>
  <si>
    <t>B.1.3.05.04.04.01.6.1.06.08</t>
  </si>
  <si>
    <t>Construcción de obras complementarias de la infraestructura Municipal de transporte en la vía (Andenes) calle 32 lote 15 al 20 calle 31 lote 30 hacia lote 36. Barrio Santa Rita.</t>
  </si>
  <si>
    <t>B.1.3.05.04.04.01.6.1.06.09</t>
  </si>
  <si>
    <t>Construcción de obras complementarias de la infraestructura Municipal de transporte en la vía (Sardineles) Carrera 7ª lado derecho desde la calle 26ª casa con nomenclatura N°26-26 hacia la calle 26d casa N°26c-20 lado izquierdo lateral casa 7-30 calle 62b y lateral N7-31 calle 26c y 7-34 calle 26d. Barrio Nuevo Japón.</t>
  </si>
  <si>
    <t>B.1.3.05.04.04.01.6.1.06.10</t>
  </si>
  <si>
    <t>Construcción de obras complementarias de la infraestructura Municipal de transporte en la vía anden parque carrera 13b andén parque carrera 14 andén carrera 15 con calle 14 anden del polideportivo. Barrio 25 de Julio.</t>
  </si>
  <si>
    <t>B.1.3.05.04.04.01.6.1.06.11</t>
  </si>
  <si>
    <t>Construcción de obras complementarias de la infraestructura Municipal de transporte en la vía (andenes) calle 14 con carrera 11ª y 11b calle 14 con carrera 13 y 13ª carrera 12ª con calle 13ª carrera 12ª con calle 13ª esquina carrera 13ª con carrera 11ª carrera 12ª con calle 13ª esquina calle 14 con carrera 13 esquina. Barrio el Limonar.</t>
  </si>
  <si>
    <t>B.1.3.05.04.04.01.6.1.06.12</t>
  </si>
  <si>
    <t>Construcción de obras complementarias de la infraestructura Municipal de transporte en la vía (andenes) Carrera 4ta con calle 13 carrera 4ta con 15 carrera 3ª con calle 16 calle 16entre carrera 4 y 5 calle 16ª con carrera 5ª carrera 5ª con calle 15 y 16 carrera 6ª calle carrera 1ª carrera 16ª con calle 17 avenida calle 16 con carrera 6ta esquina. Barrió Alfonso López.</t>
  </si>
  <si>
    <t>B.1.3.05.04.04.01.6.1.06.13</t>
  </si>
  <si>
    <t>Construcción de obras complementarias de la infraestructura Municipal de transporte en la vía.  Muro. Barrió Nueva Venecia.</t>
  </si>
  <si>
    <t>B.1.3.05.04.04.01.6.1.06.14</t>
  </si>
  <si>
    <t>Continuación pavimento en la carrera 9 con la intersección de la Carrera 12 desde la casa con nomenclatura N°32A-21 hacia la Calle 32. Barrio las Veraneras.</t>
  </si>
  <si>
    <t>B.1.3.05.04.04.01.6.1.06.15</t>
  </si>
  <si>
    <t>Construcción de obras complementarias de la infraestructura Municipal de transporte (andenes y sardineles) en la vía:   Carrera 8A desde la casa con nomenclatura 19-27 hacia la 19-83 y Carrera 8B desde la casa con nomenclatura 19-12 hacia la 19-44 (sector perimetral parque) . Barrio Sindical I Etapa.</t>
  </si>
  <si>
    <t>B.1.3.05.04.04.01.6.1.06.16</t>
  </si>
  <si>
    <t>Construcción de obras complementarias de la infraestructura Municipal de Transporte (muro) en el sector comprendido entre las calles 30A y 30B y carreras 8 y 8A. Barrio Paz Sur.</t>
  </si>
  <si>
    <t>B.1.3.05.04.04.01.6.1.06.17</t>
  </si>
  <si>
    <t>Construcción de obras complementarias de la infraestructura Municipal de transporte (andenes y sardineles) en las siguientes vías Carreras 5 y 5A entre calles 24 y 25 (perimetral al polideportivo). Barrio Gran Victoria.</t>
  </si>
  <si>
    <t>B.1.3.05.04.04.01.6.1.06.18</t>
  </si>
  <si>
    <t>Construcción de obras complementarias de la infraestructura Municipal de transporte (Sardineles) en la vía Carrera 7A desde la casa con nomenclatura 26C-20 hacia la Calle 26 (sector derecho). Barrio Nuevo Japón.</t>
  </si>
  <si>
    <t>B.1.3.05.04.04.01.6.1.06.19</t>
  </si>
  <si>
    <t>RB-SGP-PG-OS-Construcción de obras complementarias de la Infraestructura Municipal de Transporte en la vía: Calle 28A entre carreras 10 y 10ª Barrio Loma de la Virgen</t>
  </si>
  <si>
    <t>B.1.3.05.04.04.01.6.1.06.20</t>
  </si>
  <si>
    <t>RB-SGP-PG-OS-Construcción de obras complementarias de la Infraestructura Municipal de Transporte en la vía: Carrera 12 desde la casa con nomenclatura No 26 � 02 hacia la Calle 22 (izq.). Barrio Brisas de la Ladera</t>
  </si>
  <si>
    <t>B.1.3.05.04.04.01.6.1.06.21</t>
  </si>
  <si>
    <t>RB-SGP-PG-OS-Pavimentación de la Carrera 7B entre calles 25 y 25A Barrio Nuevo Japón</t>
  </si>
  <si>
    <t>B.1.3.05.04.04.01.6.1.06.22</t>
  </si>
  <si>
    <t>RB-SGP-PG-OS-Pavimentación Carrera 8 desde la Calle 25A hacia la Calle 26 Barrio Nuevo Japón</t>
  </si>
  <si>
    <t>B.1.3.05.04.04.01.6.1.06.23</t>
  </si>
  <si>
    <t>Construcción de obras complementarias de la infraestructura Municipal de transporte (andenes y sardineles) en el sector comprendido entre las calles 13 y 14 y las carreras 11A y 13. Barrio el Limonar.</t>
  </si>
  <si>
    <t>B.1.3.05.04.04.01.6.1.06.24</t>
  </si>
  <si>
    <t>Construcción de obras complementarias de la infraestructura Municipal de transporte (andenes y sardineles) en el sector comprendido en tre las calles 13 y 16A y las carreras 3 y 6. Barrio Alfonso López.</t>
  </si>
  <si>
    <t>B.1.3.05.04.04.01.6.1.06.25</t>
  </si>
  <si>
    <t>RB-SGP-PG-OS Construcción de obras complementarias de la Infraestructura Municipal de Transporte en la vía: Calle 28A entre carreras 9A y 10. Barrio Loma de la Virgen.</t>
  </si>
  <si>
    <t>B.1.3.05.04.04.01.6.1.06.26</t>
  </si>
  <si>
    <t>Construcción de obras complementarias de la infraestructura Municipal de transporte (andenes y sardineles) en la Carrera 8B desde la casa con nomenclatura 32A-15 hacia la Calle 32A y Calle 32A entre carreras 8B y  9. Barrio las Veraneras.</t>
  </si>
  <si>
    <t>B.1.3.05.04.04.01.6.1.06.27</t>
  </si>
  <si>
    <t>Construcción de obras complementarias de la infraestructura Municipal de transporte (Andenes y sardineles) Calle 32 entre carreras 3 y 8. Barrio Santa Rita.</t>
  </si>
  <si>
    <t>B.1.3.05.04.04.01.6.1.06.28</t>
  </si>
  <si>
    <t>Construcción de obras complementarias de la infraestructura Municipal de transporte (andenes y sardineles) Carrera13B entre calles 13A y 13B - Carrera 14 entre calles 13A Y 13B - Calle 13A entre carreras 14 y 15 - Carrrera 15 entre calles 13 Y 13A. Barrio 25 de Julio.</t>
  </si>
  <si>
    <t>B.1.3.05.04.04.01.6.1.06.29</t>
  </si>
  <si>
    <t>Construcción de obras complementarias de la infraestructura Municipal de transporte en la via (Andenes y sardineles) en la Carrera 18A desde la Calle 15 hacia la calle 13A. Barrio la Ladera.</t>
  </si>
  <si>
    <t>B.1.3.05.04.04.01.6.1.06.30</t>
  </si>
  <si>
    <t>Construcción de obras complementarias de la infraestructura Municipal de transporte (andenes y sardineles) en la Calle 11A entre carreras 19B y 19C - Carrera 19B entre calles 11 y 11A. Barrio Pajonal.</t>
  </si>
  <si>
    <t>B.1.3.05.04.04.01.6.1.07</t>
  </si>
  <si>
    <t>MANTENIMIENTO, REHABILITACION O MEJORAMIENTO DE VIAS COMUNA No. 7</t>
  </si>
  <si>
    <t>B.1.3.05.04.04.01.6.1.07.01</t>
  </si>
  <si>
    <t>Construcción de obras complementarias de la infraestructura Municipal de transporte en la vía: Pavimentación carrera 25 entre la calle 16 hacia la 17. Terminación pavimento. Barrió Solidaridad.</t>
  </si>
  <si>
    <t>B.1.3.05.04.04.01.6.1.07.02</t>
  </si>
  <si>
    <t>Construcción de obras complementarias de la infraestructura Municipal de transporte en la vía priorizado el muro sobre cra 20 entre calle 15ª y calle 15B iniciando desde la 15B hacia la 15a. Barrio Villa García.</t>
  </si>
  <si>
    <t>B.1.3.05.04.04.01.6.1.07.03</t>
  </si>
  <si>
    <t>Construcción de obras complementarias de la infraestructura Municipal de transporte en la vía, puente vehicular entre la calle 16 y 17 con carrera 31 del Barrio los Campos.</t>
  </si>
  <si>
    <t>B.1.3.05.04.04.01.6.1.07.04</t>
  </si>
  <si>
    <t>Construcción de obras complementarias de la infraestructura Municipal de transporte en la vía pavimentación Calle 7d desde la carrera 46ª 46b hacia la Calle 7b. Iniciando en la calle 7d hacia la 7b. Barrio Villa España.</t>
  </si>
  <si>
    <t>B.1.3.05.04.04.01.6.1.07.05</t>
  </si>
  <si>
    <t>RB-SGP-PG-OS-Pavimentación de las Carreras 48, 48A y 48B entre la Carreras 5 (vía lenta) y final.  Calle 5 (vía lenta) entre carreras 48 y 48B. Barrio Villas del Palmar</t>
  </si>
  <si>
    <t>B.1.3.05.04.04.01.6.1.07.06</t>
  </si>
  <si>
    <t>RB-SGP-PG-OS-Pavimentación de la Calle 5B desde salón comunal hacia la Carrera 37B - Calle 5A desde la Carrera 37B hacia la Carrera 37. Barrio Las Palmas</t>
  </si>
  <si>
    <t>B.1.3.05.04.04.01.6.1.07.07</t>
  </si>
  <si>
    <t>RB-SGP-PG-OS-Construcción de obras complementarias de la Infraestructura Municipal de Transporte (muro) en  la Calle 9 entre carreras 42 y 43 Barrio Santa Librada.</t>
  </si>
  <si>
    <t>B.1.3.05.04.04.01.6.1.07.08</t>
  </si>
  <si>
    <t>Construcción de obras complementarias de la infraestructura Municipal de transporte (muro) en la vía: Carrera 25 desde la Calle 16A hacia la Calle17. Barrio Solidaridad.</t>
  </si>
  <si>
    <t>B.1.3.05.04.04.01.6.1.07.09</t>
  </si>
  <si>
    <t>Construcción de obras complementarias de la infraestructura Municipal de transporte (muro) en las vías: Carrera 20 entre calles 15B y 15C - Calle 15B entre carreras 19 y 20. Barrio Villa García.</t>
  </si>
  <si>
    <t>B.1.3.05.04.04.01.6.1.07.10</t>
  </si>
  <si>
    <t>Pavimentación de la Calle 7D desde la Carrera 46A hacia la Carrera 46. Barrio Villa España.</t>
  </si>
  <si>
    <t>B.1.3.05.04.04.01.6.1.08</t>
  </si>
  <si>
    <t>MANTENIMIENTO, REHABILITACION O MEJORAMIENTO DE VIAS COMUNA No. 8</t>
  </si>
  <si>
    <t>B.1.3.05.04.04.01.6.1.08.01</t>
  </si>
  <si>
    <t>Pavimentación carrera 25 entre la calle 3 hasta la 3ª. Barrió Camilo Torres.</t>
  </si>
  <si>
    <t>B.1.3.05.04.04.01.6.1.08.02</t>
  </si>
  <si>
    <t>Pavimentación carrera 21 A entre calle 8 A y calle 8B. Barrió el Libertador.</t>
  </si>
  <si>
    <t>B.1.3.05.04.04.01.6.1.08.03</t>
  </si>
  <si>
    <t>Pavimentación Transversal 25A desde la Calle 3A hacia la Calle 3. Barrio Camilo Torres.</t>
  </si>
  <si>
    <t>B.1.3.05.04.04.01.6.1.08.04</t>
  </si>
  <si>
    <t>Pavimentación Carrera 21A entre calles 8A y 8B - Calle 8B entre carreras 21A y 21B. Barrio el Libertador.</t>
  </si>
  <si>
    <t>B.1.3.05.04.04.01.6.1.08.05</t>
  </si>
  <si>
    <t>RB-SGP-PG-OS-Construcción de obras complementarias de la Infraestructura Municipal de Transporte (muro de contención) en la Calle 8C entre carreras 20A   y 21 (margen derecha río Ejido) Barrio Minuto de Dios</t>
  </si>
  <si>
    <t>B.1.3.05.04.04.01.6.1.08.06</t>
  </si>
  <si>
    <t>RB-SGP-PG-OS-Construcción de obras complementarias de la Infraestructura Municipal de Transporte (andenes) en  Barrio La Esperanza</t>
  </si>
  <si>
    <t>B.1.3.05.04.04.01.6.1.09</t>
  </si>
  <si>
    <t>MANTENIMIENTO, REHABILITACION O MEJORAMIENTO DE VIAS COMUNA No. 9</t>
  </si>
  <si>
    <t>B.1.3.05.04.04.01.6.1.09.01</t>
  </si>
  <si>
    <t>Construcción de obras complementarias de la infraestructura Municipal de transporte en la vía (Muro de contención con gaviones sobre el rio Ejido en la carrera 32 con calle 4). Barrió la Sombrilla.</t>
  </si>
  <si>
    <t>B.1.3.05.04.04.01.6.1.09.02</t>
  </si>
  <si>
    <t>Construcción de obras complementarias de la infraestructura Municipal de transporte en la vía (andenes y sardineles en la carrera 4, calle 4 y carrera 43). Barrió San Antonio de Padua.</t>
  </si>
  <si>
    <t>B.1.3.05.04.04.01.6.1.09.03</t>
  </si>
  <si>
    <t>Construcción de obras complementarias de la infraestructura Municipal de transporte en la vía (andenes y sardineles de la carrera 51hasta la carrera 47). Barrio Lomas de Granada II Etapa.</t>
  </si>
  <si>
    <t>B.1.3.05.04.04.01.6.1.09.04</t>
  </si>
  <si>
    <t>Construcción de obras complementarias de la infraestructura Municipal de transporte en la vía (andenes y sardineles en la carrera 39, 40 y 41 con calle 2 y 4). Barrio Ciudad 2000.</t>
  </si>
  <si>
    <t>B.1.3.05.04.04.01.6.1.09.05</t>
  </si>
  <si>
    <t>Construcción de obras complementarias de la infraestructura Municipal de transporte en la vía (andenes y sardineles en la calle 8 con carrera 30). Barrio Benjamín Iragorri.</t>
  </si>
  <si>
    <t>B.1.3.05.04.04.01.6.1.09.06</t>
  </si>
  <si>
    <t>RB-SGP-PG-OS-Construcción de obras complementarias de la Infraestructura Municipal de Transporte en la vía carrera 29 entre calles 5 y 5E. Barrio Edén Kennedy</t>
  </si>
  <si>
    <t>B.1.3.05.04.04.01.6.1.09.07</t>
  </si>
  <si>
    <t>RB-SGP-PG-OS-Construcción de obras complementarias de la Infraestructura Municipal de Transporte (andenes) en  el sector comprendido entre las calles 7 y 8 y carreras 30 y 30B del Barrio Benjamín Iragorri.</t>
  </si>
  <si>
    <t>B.1.3.05.04.04.01.6.1.09.08</t>
  </si>
  <si>
    <t>Construcción de obras complementarias de la infraestructura Municipal de transporte (andenes y sardineles) en las vías: Carrera 42 entre calles 3 y 4, Calle 4 entre carreras 42 y 43, Carrera 43 entre calles 4 y 5.  Barrio San Antonio de Padua.</t>
  </si>
  <si>
    <t>B.1.3.05.04.04.01.6.1.09.09</t>
  </si>
  <si>
    <t>Construcción de obras complementarias de la infraestructura Municipal de transporte (andenes y sardineles) en la vía: Calle 2C desde la Carrera 51 hacia la Carrera 47. Barrio Lomas de Granada II Etapa.</t>
  </si>
  <si>
    <t>B.1.3.05.04.04.01.6.1.09.10</t>
  </si>
  <si>
    <t>Construcción de obras complementarias de la Infraestructura Municipal de Transporte (andenes y sardineles) en el sector comprendido entre las calles 7 y 8 y carreras 30 y 30B del Barrio Benjamín Iragorri.</t>
  </si>
  <si>
    <t>B.1.3.05.04.04.01.6.2</t>
  </si>
  <si>
    <t>MANTENIMIENTO, REHABILITACION O MEJORAMIENTO DE VIAS ZONA RURAL</t>
  </si>
  <si>
    <t>B.1.3.05.04.04.01.6.2.01</t>
  </si>
  <si>
    <t>MANTENIMIENTO, REHABILITACION O MEJORAMIENTO DE VIAS ZONA NOROCCIDENTE</t>
  </si>
  <si>
    <t>B.1.3.05.04.04.01.6.2.01.01</t>
  </si>
  <si>
    <t>Suministro de material vía principal. Vereda Santa Rosa.</t>
  </si>
  <si>
    <t>B.1.3.05.04.04.01.6.2.01.02</t>
  </si>
  <si>
    <t>Suministro de material vía central y Ramal crucero Tetilla. Vereda la Tetillas</t>
  </si>
  <si>
    <t>B.1.3.05.04.04.01.6.2.01.03</t>
  </si>
  <si>
    <t>Suministro de Material. Vereda la Laja.</t>
  </si>
  <si>
    <t>B.1.3.05.04.04.01.6.2.01.04</t>
  </si>
  <si>
    <t>Construcción de obras complementarias de la infraestructura municipal de trasporte (Continuación Placa Huella). Vereda Julumito.</t>
  </si>
  <si>
    <t>B.1.3.05.04.04.01.6.2.01.05</t>
  </si>
  <si>
    <t>Suministro de Material. Vereda Morinda.</t>
  </si>
  <si>
    <t>B.1.3.05.04.04.01.6.2.01.06</t>
  </si>
  <si>
    <t>Construcción de obras complementarias de la infraestructura municipal de trasporte (Continuación de placa Huella). Vereda San Antonio.</t>
  </si>
  <si>
    <t>B.1.3.05.04.04.01.6.2.01.07</t>
  </si>
  <si>
    <t>Suministro de material. Vereda las Mercedes</t>
  </si>
  <si>
    <t>B.1.3.05.04.04.01.6.2.01.08</t>
  </si>
  <si>
    <t>Construcción de obras complementarias de la infraestructura municipal de trasporte (Construcción de andenes). Vereda San Bernardino.</t>
  </si>
  <si>
    <t>B.1.3.05.04.04.01.6.2.01.09</t>
  </si>
  <si>
    <t>Suministro de material. Vereda Julumito Alto.</t>
  </si>
  <si>
    <t>B.1.3.05.04.04.01.6.2.01.10</t>
  </si>
  <si>
    <t>Suministro de material. Vereda los Tendidos.</t>
  </si>
  <si>
    <t>B.1.3.05.04.04.01.6.2.01.11</t>
  </si>
  <si>
    <t>Suministro de material para continuación de placa huella. Vereda el Danubio.</t>
  </si>
  <si>
    <t>B.1.3.05.04.04.01.6.2.01.12</t>
  </si>
  <si>
    <t>Construcción de obras complementarias de la infraestructura municipal de trasporte (Construcción de andenes). Vereda Punta Larga.</t>
  </si>
  <si>
    <t>B.1.3.05.04.04.01.6.2.01.13</t>
  </si>
  <si>
    <t>RB-SGP-PG-OS-Suministro de material para las vías de las veredas: La Mota, San Antonio, La Tetilla, San Rafael, La Meseta, Gualimbio, Danubio, Cerrillos, Morinda, La Laja, Santa Rosa y la Calera</t>
  </si>
  <si>
    <t>B.1.3.05.04.04.01.6.2.01.14</t>
  </si>
  <si>
    <t>RB-SGP-PG-OS-Suministro de material de afirmado. Vereda Gualimbio</t>
  </si>
  <si>
    <t>B.1.3.05.04.04.01.6.2.01.15</t>
  </si>
  <si>
    <t>RB-SGP-PG-OS-Suministro de material de afirmado. Vereda La laja</t>
  </si>
  <si>
    <t>B.1.3.05.04.04.01.6.2.01.16</t>
  </si>
  <si>
    <t>RB-SGP-PG-OS-Suministro de material de afirmado . Vereda LA Meseta</t>
  </si>
  <si>
    <t>B.1.3.05.04.04.01.6.2.01.17</t>
  </si>
  <si>
    <t>RB-SGP-PG-OS-Suministro de material de afirmado. Vereda Santa rosa</t>
  </si>
  <si>
    <t>B.1.3.05.04.04.01.6.2.01.18</t>
  </si>
  <si>
    <t>RB-SGP-PG-OS-Suministro de Material para la  construcción de placa huella. Vereda Las Mercedes</t>
  </si>
  <si>
    <t>B.1.3.05.04.04.01.6.2.01.19</t>
  </si>
  <si>
    <t>RB-SGP-PG-OS-Suministro de Material para la  construcción de placa huella. Vereda Danubio</t>
  </si>
  <si>
    <t>B.1.3.05.04.04.01.6.2.01.20</t>
  </si>
  <si>
    <t>RB-SGP-PG-OS-Suministro de material de afirmado. Vereda San Rafael</t>
  </si>
  <si>
    <t>B.1.3.05.04.04.01.6.2.01.21</t>
  </si>
  <si>
    <t>B.1.3.05.04.04.01.6.2.01.22</t>
  </si>
  <si>
    <t>RB-SGP-PG-OS-Suministro de material de afirmado. Vereda Bajo Gualimbio</t>
  </si>
  <si>
    <t>B.1.3.05.04.04.01.6.2.02</t>
  </si>
  <si>
    <t>MANTENIMIENTO, REHABILITACION O MEJORAMIENTO DE VIAS ZONA NORORIENTE</t>
  </si>
  <si>
    <t>B.1.3.05.04.04.01.6.2.02.01</t>
  </si>
  <si>
    <t>Suministro de material de afirmado. Vereda Villa Nueva</t>
  </si>
  <si>
    <t>B.1.3.05.04.04.01.6.2.02.02</t>
  </si>
  <si>
    <t>Suministro de material de afirmado. Vereda la Rejoya.</t>
  </si>
  <si>
    <t>B.1.3.05.04.04.01.6.2.02.03</t>
  </si>
  <si>
    <t>Suministro de Material de afirmado. Parcelación las Vegas.</t>
  </si>
  <si>
    <t>B.1.3.05.04.04.01.6.2.02.04</t>
  </si>
  <si>
    <t>Suministro de Material de afirmado para la vía. Vereda la Laguna.</t>
  </si>
  <si>
    <t>B.1.3.05.04.04.01.6.2.02.05</t>
  </si>
  <si>
    <t>Construcción de obras complementarias de la infraestructura municipal de (Construcción de sardinales y dos cabezotes de alcantarilla). Vereda las Huacas.</t>
  </si>
  <si>
    <t>B.1.3.05.04.04.01.6.2.02.06</t>
  </si>
  <si>
    <t>Suministro de Material para la construcción de placa huella. Vereda los Laureles.</t>
  </si>
  <si>
    <t>B.1.3.05.04.04.01.6.2.02.07</t>
  </si>
  <si>
    <t>Suministro de material para construcción de placa huella en sitios más críticos. Vereda Clarete.</t>
  </si>
  <si>
    <t>B.1.3.05.04.04.01.6.2.02.08</t>
  </si>
  <si>
    <t>Suministro de material de afirmado vía detrás de la escuela. Vereda los Llanos.</t>
  </si>
  <si>
    <t>B.1.3.05.04.04.01.6.2.02.09</t>
  </si>
  <si>
    <t>Suministro de Material para la construcción de placa huella. Vereda San Juan.</t>
  </si>
  <si>
    <t>B.1.3.05.04.04.01.6.2.02.10</t>
  </si>
  <si>
    <t>Suministro de Material de afirmado de los ramales de Chagüendo y el Real. Vereda la Sabana.</t>
  </si>
  <si>
    <t>B.1.3.05.04.04.01.6.2.02.11</t>
  </si>
  <si>
    <t>Suministro de material para la construcción de alcantarillas de la vía principal. Vereda el Atardecer.</t>
  </si>
  <si>
    <t>B.1.3.05.04.04.01.6.2.02.12</t>
  </si>
  <si>
    <t>Suministro de material para el afirmado del ramal Bonanza. Vereda Calibio.</t>
  </si>
  <si>
    <t>B.1.3.05.04.04.01.6.2.02.13</t>
  </si>
  <si>
    <t>Suministro de material para continuar con la construcción de las cunetas en concreto vía principal. Vereda Real Palace.</t>
  </si>
  <si>
    <t>B.1.3.05.04.04.01.6.2.02.14</t>
  </si>
  <si>
    <t>Suministro de material para continuar construyendo los muros de contención en concreto del ramal Camino Viejo. Vereda la Cabuyera.</t>
  </si>
  <si>
    <t>B.1.3.05.04.04.01.6.2.02.15</t>
  </si>
  <si>
    <t>Suministro de material para la construcción de placa huella en el ramal Marino Palo. Vereda Rio Blanco.</t>
  </si>
  <si>
    <t>B.1.3.05.04.04.01.6.2.02.16</t>
  </si>
  <si>
    <t>RB-SGP-PG-OS-Mejoramiento vial y placa huella veredas Las Piedras, Quintana, Calibio y La Rejoya</t>
  </si>
  <si>
    <t>B.1.3.05.04.04.01.6.2.02.17</t>
  </si>
  <si>
    <t>RB-SGP-PG-OS-Suministro de piedra para muro en gaviones y tubería para la construcción de una alcantarilla Vereda Atardecer</t>
  </si>
  <si>
    <t>B.1.3.05.04.04.01.6.2.02.18</t>
  </si>
  <si>
    <t>RB-SGP-PG-OS-Suministro de materiales para la construcción de las cunetas de un tramo de la vía principal en el sector Alto Calibio Vereda Calibio</t>
  </si>
  <si>
    <t>B.1.3.05.04.04.01.6.2.02.19</t>
  </si>
  <si>
    <t>RB-SGP-PG-OS-Suministro de materiales para la construcción de las cunetas de un tramo de la vía principal del centro de la Vereda. Vereda Real Palace</t>
  </si>
  <si>
    <t>B.1.3.05.04.04.01.6.2.02.20</t>
  </si>
  <si>
    <t>RB-SGP-PG-OS-Suministro de material para la construcción de un muro de contención en el ramal denominado camino viejo en el centro de la Vereda. Vereda Cabuyera</t>
  </si>
  <si>
    <t>B.1.3.05.04.04.01.6.2.02.21</t>
  </si>
  <si>
    <t>RB-SGP-PG-OS-Suministro de materiales para la construcción de sardineles. Vereda San Bernardino</t>
  </si>
  <si>
    <t>B.1.3.05.04.04.01.6.2.02.22</t>
  </si>
  <si>
    <t>RB-SGP-PG-OS-Suministro de materiales de afirmado para la vía publica. Vereda San Bernardino</t>
  </si>
  <si>
    <t>B.1.3.05.04.04.01.6.2.02.23</t>
  </si>
  <si>
    <t>RB-SGP-PG-OS-Suministro de material de afirmado - mejoramiento vía principal. Vereda La Sabana</t>
  </si>
  <si>
    <t>B.1.3.05.04.04.01.6.2.02.24</t>
  </si>
  <si>
    <t>RB-SGP-PG-OS-Suministro de material de construcción de 2 cabezotes de alcantarilla gaviones en el puente sobre la quebrada. Vereda Atardecer</t>
  </si>
  <si>
    <t>B.1.3.05.04.04.01.6.2.02.25</t>
  </si>
  <si>
    <t>RB-SGP-PG-OS-Suministro de material para construcción de cunetas para el sector Alto Calibio</t>
  </si>
  <si>
    <t>B.1.3.05.04.04.01.6.2.02.26</t>
  </si>
  <si>
    <t>RB-SGP-PG-OS-Suministro de materiales para la construcción de cunetas vía principal Vereda real Palace</t>
  </si>
  <si>
    <t>B.1.3.05.04.04.01.6.2.02.27</t>
  </si>
  <si>
    <t>RB-SGP-PG-OS-Suministro de material para la construcción de muros de contención sector camino viejo. Vereda Cabuyera</t>
  </si>
  <si>
    <t>B.1.3.05.04.04.01.6.2.02.28</t>
  </si>
  <si>
    <t>RB-SGP-PG-OS-Suministro de material para la construcción de tramo de placa huella. Vereda Rio Blanco</t>
  </si>
  <si>
    <t>B.1.3.05.04.04.01.6.2.02.29</t>
  </si>
  <si>
    <t>RB-SGP-PG-OS-Suministro de material para afirmado en la vía principal. Vereda Villa Nueva</t>
  </si>
  <si>
    <t>B.1.3.05.04.04.01.6.2.02.30</t>
  </si>
  <si>
    <t>RB-SGP-PG-OS-Suministro de material para construcción de muro de contención en la vía principal. Vereda Alta Mira</t>
  </si>
  <si>
    <t>B.1.3.05.04.04.01.6.2.02.31</t>
  </si>
  <si>
    <t>RB-SGP-PG-OS-Suministro de material para construir un gavión y cabezote de alcantarilla en la vía principal. Vereda Quintana</t>
  </si>
  <si>
    <t>B.1.3.05.04.04.01.6.2.02.32</t>
  </si>
  <si>
    <t>RB-SGP-PG-OS-Suministro de material para construcción de gavión en la vía principal. Vereda San Ignacio</t>
  </si>
  <si>
    <t>B.1.3.05.04.04.01.6.2.02.33</t>
  </si>
  <si>
    <t>RB-SGP-PG-OS-Suministro de material para afirmado de la vía principal. Vereda Clarete Bajo</t>
  </si>
  <si>
    <t>B.1.3.05.04.04.01.6.2.03</t>
  </si>
  <si>
    <t>MANTENIMIENTO, REHABILITACION O MEJORAMIENTO DE VIAS ZONA SUROCCIDENTE</t>
  </si>
  <si>
    <t>B.1.3.05.04.04.01.6.2.03.01</t>
  </si>
  <si>
    <t>Suministro de material. Vereda Alto Puelenje.</t>
  </si>
  <si>
    <t>B.1.3.05.04.04.01.6.2.03.02</t>
  </si>
  <si>
    <t>Suministro de material para continuación de placa huella. Vereda Cajamarca.</t>
  </si>
  <si>
    <t>B.1.3.05.04.04.01.6.2.03.03</t>
  </si>
  <si>
    <t>Construcción de obras complementarias de la infraestructura municipal de trasporte (Construcción de un tramo de placa huella). Vereda Santana.</t>
  </si>
  <si>
    <t>B.1.3.05.04.04.01.6.2.03.04</t>
  </si>
  <si>
    <t>Suministro de material. Vereda el Tablón.</t>
  </si>
  <si>
    <t>B.1.3.05.04.04.01.6.2.03.05</t>
  </si>
  <si>
    <t>Continuación construcción de placa huella. Vereda las Chozas.</t>
  </si>
  <si>
    <t>B.1.3.05.04.04.01.6.2.03.06</t>
  </si>
  <si>
    <t>Construcción de obras complementarias de la infraestructura municipal de trasporte (Rehabilitación y mantenimiento del Puente de la entrada de la vereda). Vereda Puelenje.</t>
  </si>
  <si>
    <t>B.1.3.05.04.04.01.6.2.03.07</t>
  </si>
  <si>
    <t>Construcción de obras complementarias de la infraestructura municipal de trasporte (Terminación y reparación de cunetas). Vereda la Playa.</t>
  </si>
  <si>
    <t>B.1.3.05.04.04.01.6.2.03.08</t>
  </si>
  <si>
    <t>Construcción de obras complementarias de la infraestructura municipal de trasporte (Continuación construcción de Placa huella) sector el Mirador. Vereda Cajete.</t>
  </si>
  <si>
    <t>B.1.3.05.04.04.01.6.2.03.09</t>
  </si>
  <si>
    <t>Suministro de material. Vereda Bajo Charco.</t>
  </si>
  <si>
    <t>B.1.3.05.04.04.01.6.2.03.10</t>
  </si>
  <si>
    <t>Suministro de material de sub-base. Vereda Figueroa.</t>
  </si>
  <si>
    <t>B.1.3.05.04.04.01.6.2.03.11</t>
  </si>
  <si>
    <t>Suministro de material para la construcción de placa huella. Vereda Alto Cajete.</t>
  </si>
  <si>
    <t>B.1.3.05.04.04.01.6.2.03.12</t>
  </si>
  <si>
    <t>Suministro de Material. Vereda Rio Hondo.</t>
  </si>
  <si>
    <t>B.1.3.05.04.04.01.6.2.03.13</t>
  </si>
  <si>
    <t>Construcción de obras complementarias de la infraestructura municipal de trasporte (Construcción de Placa Huella). Vereda la Yunga.</t>
  </si>
  <si>
    <t>B.1.3.05.04.04.01.6.2.03.14</t>
  </si>
  <si>
    <t>Suministro de materiales para construcción de placa huella. Vereda Bajo Cauca.</t>
  </si>
  <si>
    <t>B.1.3.05.04.04.01.6.2.03.15</t>
  </si>
  <si>
    <t>RB-SGP-PG-OS-Mejoramiento Vial - Vía Principal  Vereda La Yunga</t>
  </si>
  <si>
    <t>B.1.3.05.04.04.01.6.2.03.16</t>
  </si>
  <si>
    <t>RB-SGP-PG-OS-Construcción de Placa Huella desde la casa del señor Benito Ortiz hasta la escuela Vereda Bajo Charco</t>
  </si>
  <si>
    <t>B.1.3.05.04.04.01.6.2.03.17</t>
  </si>
  <si>
    <t>RB-SGP-PG-OS-Suministro de material de afirmado. Vereda los tendidos</t>
  </si>
  <si>
    <t>B.1.3.05.04.04.01.6.2.03.18</t>
  </si>
  <si>
    <t>RB-SGP-PG-OS-Suministro de material de afirmado. Vereda Rio Hondo</t>
  </si>
  <si>
    <t>B.1.3.05.04.04.01.6.2.03.19</t>
  </si>
  <si>
    <t>RB-SGP-PG-OS-Suministro de material de afirmado. Vereda el tablón</t>
  </si>
  <si>
    <t>B.1.3.05.04.04.01.6.2.03.20</t>
  </si>
  <si>
    <t>RB-SGP-PG-OS-Suministro de material para construcción de placa huella. Vereda Julumito</t>
  </si>
  <si>
    <t>B.1.3.05.04.04.01.6.2.03.21</t>
  </si>
  <si>
    <t>RB-SGP-PG-OS-Suministro de material de afirmado. Vereda la Yunga</t>
  </si>
  <si>
    <t>B.1.3.05.04.04.01.6.2.03.22</t>
  </si>
  <si>
    <t>RB-SGP-PG-OS-Suministro de material para construcción de placa huella. Vereda Cajete</t>
  </si>
  <si>
    <t>B.1.3.05.04.04.01.6.2.03.23</t>
  </si>
  <si>
    <t>RB-SGP-PG-OS-Suministro de material para construcción de placa huella. Vereda Cajamarca</t>
  </si>
  <si>
    <t>B.1.3.05.04.04.01.6.2.03.24</t>
  </si>
  <si>
    <t>RB-SGP-PG-OS-Suministro de material de afirmado. Vereda Julumito alto</t>
  </si>
  <si>
    <t>B.1.3.05.04.04.01.6.2.03.25</t>
  </si>
  <si>
    <t>RB-SGP-PG-OS-Construcción de andenes y sardineles. Vereda Brisas De Pubenzas</t>
  </si>
  <si>
    <t>B.1.3.05.04.04.01.6.2.03.26</t>
  </si>
  <si>
    <t>RB-SGP-PG-OS-Suministro de material para construcción de placa huella. Vereda Alto Cajete</t>
  </si>
  <si>
    <t>B.1.3.05.04.04.01.6.2.03.27</t>
  </si>
  <si>
    <t>RB-SGP-PG-OS-Suministro de material de afirmado sitios críticos del sector. Vereda Figueroa</t>
  </si>
  <si>
    <t>B.1.3.05.04.04.01.6.2.03.28</t>
  </si>
  <si>
    <t>RB-SGP-PG-OS-Suministro de material para construcción de placa huella. Vereda La playa</t>
  </si>
  <si>
    <t>B.1.3.05.04.04.01.6.2.03.29</t>
  </si>
  <si>
    <t>RB-SGP-PG-OS-Diseño y/o Construcción y/o  rehabilitación y/o mantenimiento de la red vial y de movilidad rural. Vereda el Charco</t>
  </si>
  <si>
    <t>B.1.3.05.04.04.01.6.2.03.30</t>
  </si>
  <si>
    <t>RB-SGP-PG-OS-Diseño y/o Construcción y/o  rehabilitación y/o mantenimiento de la red vial y de movilidad rural. Vereda Bajo Cauca</t>
  </si>
  <si>
    <t>B.1.3.05.04.04.01.6.2.03.31</t>
  </si>
  <si>
    <t>RB-SGP-PG-OS-Diseño y/o Construcción y/o  rehabilitación y/o mantenimiento de la red vial y de movilidad rural. Vereda Bajo Charco</t>
  </si>
  <si>
    <t>B.1.3.05.04.04.01.6.2.03.32</t>
  </si>
  <si>
    <t>RB-SGP-PG-OS-Diseño y/o Construcción y/o  rehabilitación y/o mantenimiento de la red vial y de movilidad rural. Vereda Germania</t>
  </si>
  <si>
    <t>B.1.3.05.04.04.01.6.2.03.33</t>
  </si>
  <si>
    <t>RB-SGP-PG-OS-Suministro de material de afirmado. Vereda de torres</t>
  </si>
  <si>
    <t>B.1.3.05.04.04.01.6.2.03.34</t>
  </si>
  <si>
    <t>RB-SGP-PG-OS-Suministro de material. Vereda Bajo Cauca.</t>
  </si>
  <si>
    <t>B.1.3.05.04.04.01.6.2.03.35</t>
  </si>
  <si>
    <t>RB-SGP-PG-OS-Ampliación y el mejoramiento del ramal sector de la Chorrera Vereda el Charco.</t>
  </si>
  <si>
    <t>B.1.3.05.04.04.01.6.2.04</t>
  </si>
  <si>
    <t>MANTENIMIENTO, REHABILITACION O MEJORAMIENTO DE VIAS ZONA SURORIENTE</t>
  </si>
  <si>
    <t>B.1.3.05.04.04.01.6.2.04.01</t>
  </si>
  <si>
    <t>Construcción de obras complementarias de la infraestructura municipal de trasporte (Continuación placa huella). Vereda Pueblillo Alto.</t>
  </si>
  <si>
    <t>B.1.3.05.04.04.01.6.2.04.02</t>
  </si>
  <si>
    <t>Construcción de obras complementarias de la infraestructura municipal de trasporte (Continuación construcción de placa huella en la vía principal) desde la casa de la señora Liboria Yondapiz hasta María del Carmen Chantre. Vereda Nueva Real Pomona II Etapa.</t>
  </si>
  <si>
    <t>B.1.3.05.04.04.01.6.2.04.03</t>
  </si>
  <si>
    <t>Construcción de obras complementarias de la infraestructura municipal de trasporte (Colocación de dos barandas en dos puentes). Vereda Pisoje Alto.</t>
  </si>
  <si>
    <t>B.1.3.05.04.04.01.6.2.04.04</t>
  </si>
  <si>
    <t>Construcción de obras complementarias de la infraestructura municipal de trasporte (Construcción de berma al lado y lado de la placa huella). Vereda el Hogar.</t>
  </si>
  <si>
    <t>B.1.3.05.04.04.01.6.2.04.05</t>
  </si>
  <si>
    <t>Suministro de material en puntos críticos. Vereda San José.</t>
  </si>
  <si>
    <t>B.1.3.05.04.04.01.6.2.04.06</t>
  </si>
  <si>
    <t>Construcción de obras complementarias de la infraestructura municipal de trasporte (Construcción de placa huella) cerca a la vía principal. Vereda la Cabrera Santa Helena.</t>
  </si>
  <si>
    <t>B.1.3.05.04.04.01.6.2.04.07</t>
  </si>
  <si>
    <t>Construcción de obras complementarias de la infraestructura municipal de trasporte (Continuación construcción de placa huella). Vereda Monte Bello.</t>
  </si>
  <si>
    <t>B.1.3.05.04.04.01.6.2.04.08</t>
  </si>
  <si>
    <t>Diseño y/o Construcción y/o  rehabilitación y/o mantenimiento de la red vial y de movilidad rural  (Eje Temático de Infraestructura). Vereda la Unión Cabrera.</t>
  </si>
  <si>
    <t>B.1.3.05.04.04.01.6.2.04.09</t>
  </si>
  <si>
    <t>Construcción de obras complementarias de la infraestructura municipal de (Construcción de alcantarillas de aguas lluvias). Vereda Real Pomona I.</t>
  </si>
  <si>
    <t>B.1.3.05.04.04.01.6.2.04.10</t>
  </si>
  <si>
    <t>Suministro de material de afirmado vía principal. Vereda tres Cruces.</t>
  </si>
  <si>
    <t>B.1.3.05.04.04.01.6.2.04.11</t>
  </si>
  <si>
    <t>Construcción de obras complementarias de la infraestructura municipal de (Construcción de placa huella). Vereda Pisoje Bajo.</t>
  </si>
  <si>
    <t>B.1.3.05.04.04.01.6.2.04.12</t>
  </si>
  <si>
    <t>Construcción de obras complementarias de la infraestructura municipal de (Continuación puente sobre el rio ejido). Vereda Tinajas.</t>
  </si>
  <si>
    <t>B.1.3.05.04.04.01.6.2.04.13</t>
  </si>
  <si>
    <t>Continuación suministro de material para placa huella desde la casa de la señora Ana Delfa Mera en dirección de la cancha. Vereda el Sendero.</t>
  </si>
  <si>
    <t>B.1.3.05.04.04.01.6.2.04.14</t>
  </si>
  <si>
    <t>Diseño y/o Construcción y/o  rehabilitación y/o mantenimiento de la red vial y de movilidad rural  (Eje Temático de Infraestructura). Vereda Mirador el Sendero.</t>
  </si>
  <si>
    <t>B.1.3.05.04.04.01.6.2.04.15</t>
  </si>
  <si>
    <t>Suministro de material de afirmado en vía que comunica al hogar bajo. Vereda Bosque de Rio Molino.</t>
  </si>
  <si>
    <t>B.1.3.05.04.04.01.6.2.04.16</t>
  </si>
  <si>
    <t>Suministro de material. Vereda la Paila</t>
  </si>
  <si>
    <t>B.1.3.05.04.04.01.6.2.04.17</t>
  </si>
  <si>
    <t>Construcción de obras complementarias de la infraestructura municipal de (Continuación placa huella). Vereda Siloe.</t>
  </si>
  <si>
    <t>B.1.3.05.04.04.01.6.2.04.18</t>
  </si>
  <si>
    <t>Suministro de material de afirmado vía principal. Vereda Samanga Alta.</t>
  </si>
  <si>
    <t>B.1.3.05.04.04.01.6.2.04.19</t>
  </si>
  <si>
    <t>Construcción de obras complementarias de la infraestructura municipal de trasporte (Construcción de alcantarilla). Vereda el Túnel.</t>
  </si>
  <si>
    <t>B.1.3.05.04.04.01.6.2.04.20</t>
  </si>
  <si>
    <t>Suministro de material Túnel Bajo</t>
  </si>
  <si>
    <t>B.1.3.05.04.04.01.6.2.04.21</t>
  </si>
  <si>
    <t>Suministro de material para vía. Vereda Samanga Baja.</t>
  </si>
  <si>
    <t>B.1.3.05.04.04.01.6.2.04.22</t>
  </si>
  <si>
    <t>Construcción de obras complementarias de la infraestructura municipal de trasporte (construcción muro de contención). Vereda el Arenal.</t>
  </si>
  <si>
    <t>B.1.3.05.04.04.01.6.2.04.23</t>
  </si>
  <si>
    <t>Diseño y/o Construcción y/o  rehabilitación y/o mantenimiento de la red vial y de movilidad rural  (Eje Temático de Infraestructura). Vereda Mejoras de Pueblillo.</t>
  </si>
  <si>
    <t>B.1.3.05.04.04.01.6.2.04.24</t>
  </si>
  <si>
    <t>Suministro de material de afirmado vía principal. Vereda el Canelo.</t>
  </si>
  <si>
    <t>B.1.3.05.04.04.01.6.2.04.25</t>
  </si>
  <si>
    <t>Mejoramiento vía principal. Vereda el Paraíso.</t>
  </si>
  <si>
    <t>B.1.3.05.04.04.01.6.2.04.26</t>
  </si>
  <si>
    <t>Construcción de obras complementarias de la infraestructura municipal de (Continuación de placa huella) donde la señora María Edith Chicue hasta donde la señora Laura Inés Ortega, Vía principal. Vereda el Salvador.</t>
  </si>
  <si>
    <t>B.1.3.05.04.04.01.6.2.04.27</t>
  </si>
  <si>
    <t>Diseño y levantamiento topográfico de un puente sobre la quebrada Yaquiva. Vereda Poblazon.</t>
  </si>
  <si>
    <t>B.1.3.05.04.04.01.6.2.04.28</t>
  </si>
  <si>
    <t>Construcción de obras complementarias de la infraestructura municipal (Mejorar Zapata del puente que esta sobre el rio Pisoje) en la vía que conduce a la Vereda San Alfonso.</t>
  </si>
  <si>
    <t>B.1.3.05.04.04.01.6.2.04.29</t>
  </si>
  <si>
    <t>Suministro de material de afirmado. Vereda Claridad.</t>
  </si>
  <si>
    <t>B.1.3.05.04.04.01.6.2.04.30</t>
  </si>
  <si>
    <t>Suministro de material para placa huella. Vereda Santa Barbará.</t>
  </si>
  <si>
    <t>B.1.3.05.04.04.01.6.2.04.31</t>
  </si>
  <si>
    <t>Suministro de material. Parcelación Santa Barbará.</t>
  </si>
  <si>
    <t>B.1.3.05.04.04.01.6.2.04.32</t>
  </si>
  <si>
    <t>Construcción de obras complementarias de la infraestructura municipal de (Continuación construcción placa huella). Vereda Alto Pesares.</t>
  </si>
  <si>
    <t>B.1.3.05.04.04.01.6.2.04.33</t>
  </si>
  <si>
    <t>Suministro de material para placa huella. Vereda los dos Brazos.</t>
  </si>
  <si>
    <t>B.1.3.05.04.04.01.6.2.04.34</t>
  </si>
  <si>
    <t>RB-SGP-PG-OS-Mejoramiento vial desde el final de la vía interna de la vereda El Arenal hasta la entrada a la vía a las Tres Cruces, y 2 alcantarillas por la entrada por el Barrio el Refugio</t>
  </si>
  <si>
    <t>B.1.3.05.04.04.01.6.2.04.35</t>
  </si>
  <si>
    <t>RB-SGP-PG-OS-Construcción puente Vereda Pueblillo Centro</t>
  </si>
  <si>
    <t>B.1.3.05.04.04.01.6.2.04.36</t>
  </si>
  <si>
    <t>RB-SGP-PG-OS-Construcción para el muro  de contención  de donde el señor Rafael Mera y Jorge Vásquez Vereda El Túnel</t>
  </si>
  <si>
    <t>B.1.3.05.04.04.01.6.2.04.37</t>
  </si>
  <si>
    <t>RB-SGP-PG-OS-Construcción alcantarillas Vereda Real Pomona I</t>
  </si>
  <si>
    <t>B.1.3.05.04.04.01.6.2.04.38</t>
  </si>
  <si>
    <t>RB-SGP-PG-OS-Construcción de placa Huella, desde la calle principal hasta la escuela Vereda La Unión</t>
  </si>
  <si>
    <t>B.1.3.05.04.04.01.6.2.04.39</t>
  </si>
  <si>
    <t>RB-SGP-PG-OS-Continuación construcción puente entrada principal Vereda Tinajas</t>
  </si>
  <si>
    <t>B.1.3.05.04.04.01.6.2.04.40</t>
  </si>
  <si>
    <t>RB-SGP-PG-OS-Construcción muro de contención, vía principal Vereda El Arenal</t>
  </si>
  <si>
    <t>B.1.3.05.04.04.01.6.2.04.41</t>
  </si>
  <si>
    <t>RB-SGP-PG-OS-Construcción de alcantarilla vía alterna que comunica a la principal Vereda El Mirador del Sendero</t>
  </si>
  <si>
    <t>B.1.3.05.04.04.01.6.2.04.42</t>
  </si>
  <si>
    <t>RB-SGP-PG-OS-Suministro de material en sitio critico, cancha de futbolito Vereda Bosques del Rio Molino</t>
  </si>
  <si>
    <t>B.1.3.05.04.04.01.6.2.04.43</t>
  </si>
  <si>
    <t>RB-SGP-PG-OS-Construcción de puente peatonal Vereda Santa Elena La Cabrera</t>
  </si>
  <si>
    <t>B.1.3.05.04.04.01.6.2.04.44</t>
  </si>
  <si>
    <t>RB-SGP-PG-OS-Rehabilitación y mantenimiento del puente sobre la quebrada Pubus vía de entrada a la Vereda Puelenje</t>
  </si>
  <si>
    <t>B.1.3.05.04.04.01.6.2.04.45</t>
  </si>
  <si>
    <t>RB-SGP-PG-OS-Construcción de placa huella para al vía de la escuela de la Vereda El Túnel</t>
  </si>
  <si>
    <t>B.1.3.05.04.04.01.6.2.04.46</t>
  </si>
  <si>
    <t>RB-SGP-PG-OS-Suministro de material en sitios críticos Vereda San José</t>
  </si>
  <si>
    <t>B.1.3.05.04.04.01.6.2.04.47</t>
  </si>
  <si>
    <t>RB-SGP-PG-OS-Suministro de material  para el empedrado del camino histórico "RUTA LIBERTADORA" Vereda Los Dos Brazos</t>
  </si>
  <si>
    <t>B.1.3.05.04.04.01.6.2.04.48</t>
  </si>
  <si>
    <t>RB-SGP-PG-OS-Construcción de placa huella desde la vía principal Vereda Pisoje Bajo</t>
  </si>
  <si>
    <t>B.1.3.05.04.04.01.6.2.04.49</t>
  </si>
  <si>
    <t>RB-SGP-PG-OS-Construcción de muro de contención en la parte baja de la placa huella Vereda El Arenal</t>
  </si>
  <si>
    <t>B.1.3.05.04.04.01.6.2.04.50</t>
  </si>
  <si>
    <t>RB-SGP-PG-OS-Construcción de muro de contención para la escuela Vereda La Unión Cabrera</t>
  </si>
  <si>
    <t>B.1.3.05.04.04.01.6.2.04.51</t>
  </si>
  <si>
    <t>RB-SGP-PG-OS-Continuación construcción de alcantarillas para aguas lluvias. Vereda Real Pomona</t>
  </si>
  <si>
    <t>B.1.3.05.04.04.01.6.2.04.52</t>
  </si>
  <si>
    <t>RB-SGP-PG-OS-Continuación construcción puente entrada Vereda Tinajas</t>
  </si>
  <si>
    <t>B.1.3.05.04.04.01.6.2.04.53</t>
  </si>
  <si>
    <t>RB-SGP-PG-OS-Construcción de la placa huella vía principal Vereda Claridad</t>
  </si>
  <si>
    <t>B.1.3.05.04.04.01.6.2.04.54</t>
  </si>
  <si>
    <t>RB-SGP-PG-OS-Continuación construcción del puente peatonal Vereda Santa Elena la Cabrera</t>
  </si>
  <si>
    <t>B.1.3.05.04.04.01.6.2.04.55</t>
  </si>
  <si>
    <t>RB-SGP-PG-OS-Continuación de placa huella que conduce a la escuela Vereda Pisoje Alto</t>
  </si>
  <si>
    <t>B.1.3.05.04.04.01.6.2.04.56</t>
  </si>
  <si>
    <t>RB-SGP-PG-OS-Construcción de placa huella Vereda Santa Bárbara</t>
  </si>
  <si>
    <t>B.1.3.05.04.04.01.6.2.04.57</t>
  </si>
  <si>
    <t>RB-SGP-PG-OS-Construcción de muro en sitio crítico Vereda Mirador del Sendero</t>
  </si>
  <si>
    <t>B.1.3.05.04.04.01.6.2.04.58</t>
  </si>
  <si>
    <t>RB-SGP-PG-OS-Construcción de la berma en un ancho de 50 cm a cada lado de la placa huella Vereda El Hogar</t>
  </si>
  <si>
    <t>B.1.3.05.04.04.01.6.2.04.59</t>
  </si>
  <si>
    <t>RB-SGP-PG-OS-Suministro de material de afirmado en la plazoleta central Vereda Puelenje</t>
  </si>
  <si>
    <t>B.1.3.05.04.04.01.6.2.04.60</t>
  </si>
  <si>
    <t>RB-SGP-PG-OS-Continuación de Placa Huella para la vía de la escuela de la vereda El Túnel frente a la casa de la señora Aurora Ordoñez</t>
  </si>
  <si>
    <t>B.1.3.05.04.04.01.6.2.04.61</t>
  </si>
  <si>
    <t>RB-SGP-PG-OS-Suministro de material de afirmado en la vía que comunica a la vereda San José de la Paila.</t>
  </si>
  <si>
    <t>B.1.3.05.04.04.01.6.2.04.62</t>
  </si>
  <si>
    <t>RB-SGP-PG-OS-Suministro de material de afirmado para el empedrado del camino histórico -RUTA LIBERTADORA- Los Dos Brazos</t>
  </si>
  <si>
    <t>B.1.3.05.04.04.01.6.2.04.63</t>
  </si>
  <si>
    <t>RB-SGP-PG-OS-Construcción de Placa Huella desde la vía principal hasta donde la casa del señor Over Bonilla. Pisoje Bajo</t>
  </si>
  <si>
    <t>B.1.3.05.04.04.01.6.2.04.64</t>
  </si>
  <si>
    <t>RB-SGP-PG-OS-Construcción Muro de contención en la parte baja de la placa huella. Vereda El Arenal</t>
  </si>
  <si>
    <t>B.1.3.05.04.04.01.6.2.04.65</t>
  </si>
  <si>
    <t>RB-SGP-PG-OS-Suministro de material de afirmado en la vía principal. Vereda Samanga Alta</t>
  </si>
  <si>
    <t>B.1.3.05.04.04.01.6.2.04.66</t>
  </si>
  <si>
    <t>RB-SGP-PG-OS-Suministro de material de afirmado para el anillo vial sector de la Familia Velasco. Alto Puelenje</t>
  </si>
  <si>
    <t>B.1.3.05.04.04.01.6.2.04.67</t>
  </si>
  <si>
    <t>RB-SGP-PG-OS-Continuación construcción puente entrada de la vereda Tinajas</t>
  </si>
  <si>
    <t>B.1.3.05.04.04.01.6.2.04.68</t>
  </si>
  <si>
    <t>RB-SGP-PG-OS-Construcción de Placa Huella vía principal de la vereda. Vereda la claridad</t>
  </si>
  <si>
    <t>B.1.3.05.04.04.01.6.2.04.69</t>
  </si>
  <si>
    <t>RB-SGP-PG-OS-Suministro de material para la construcción de placa huella. Vereda Monte Bello</t>
  </si>
  <si>
    <t>B.1.3.05.04.04.01.6.2.04.70</t>
  </si>
  <si>
    <t>RB-SGP-PG-OS-Suministro de material para la vía principal de la vereda. Vereda San Alfonso</t>
  </si>
  <si>
    <t>B.1.3.05.04.04.01.6.2.04.71</t>
  </si>
  <si>
    <t>RB-SGP-PG-OS-Suministro de material de afirmado para la vía principal. Vereda El Paraíso</t>
  </si>
  <si>
    <t>B.1.3.05.04.04.01.6.2.04.72</t>
  </si>
  <si>
    <t>RB-SGP-PG-OS-Suministro de material para la expansión de la vía carreteable en  tramo comprendido desde donde termina la vía principal hasta la parte alta del camino de herradura. Vereda Santa Elena la cabrera</t>
  </si>
  <si>
    <t>B.1.3.05.04.04.01.6.2.04.73</t>
  </si>
  <si>
    <t>RB-SGP-PG-OS-Construcción de dos barandas de seguridad para dos puentes existentes en la vía. Vereda Pisoje Alto</t>
  </si>
  <si>
    <t>B.1.3.05.04.04.01.6.2.04.74</t>
  </si>
  <si>
    <t>RB-SGP-PG-OS-Suministro de material de afirmado en sitios críticos. Vereda Samanga baja</t>
  </si>
  <si>
    <t>B.1.3.05.04.04.01.6.2.04.75</t>
  </si>
  <si>
    <t>RB-SGP-PG-OS-Suministro de material para continuar la construcción de placa huella. Vereda Pueblillo alto</t>
  </si>
  <si>
    <t>B.1.3.05.04.04.01.6.2.04.76</t>
  </si>
  <si>
    <t>RB-SGP-PG-OS-Suministro de material para la placa huella vía principal Santa Bárbara Poblazon</t>
  </si>
  <si>
    <t>B.1.3.05.04.04.01.6.2.04.77</t>
  </si>
  <si>
    <t>RB-SGP-PG-OS-Suministro de Material para la placa huella que conduce al tanque 2 después de la cancha. Vereda el Sendero</t>
  </si>
  <si>
    <t>B.1.3.05.04.04.01.6.2.04.78</t>
  </si>
  <si>
    <t>RB-SGP-PG-OS-Continuación construcción muro de contención en sitio critico. Mirador del Sendero</t>
  </si>
  <si>
    <t>B.1.3.05.04.04.01.6.2.04.79</t>
  </si>
  <si>
    <t>RB-SGP-PG-OS-Suministro de material de afirmado vías alternas. Vereda Bosques del rio molino</t>
  </si>
  <si>
    <t>B.1.3.05.04.04.01.6.2.04.80</t>
  </si>
  <si>
    <t>RB-SGP-PG-OS-Suministro de material de afirmado. Vereda Poblazón</t>
  </si>
  <si>
    <t>B.1.3.05.04.04.01.6.2.04.81</t>
  </si>
  <si>
    <t>RB-SGP-PG-OS-Suministro de material de afirmado. Vereda parcelación santa barbará</t>
  </si>
  <si>
    <t>B.1.3.05.04.04.01.6.2.04.82</t>
  </si>
  <si>
    <t>RB-SGP-PG-OS-Suministro de materiales para alcantarillado. Vereda brisas del Rio</t>
  </si>
  <si>
    <t>B.1.3.05.04.04.01.6.2.04.83</t>
  </si>
  <si>
    <t>RB-SGP-PG-OS-Suministro de material de afirmado en sitios críticos de la vía. Vereda las tres cruces</t>
  </si>
  <si>
    <t>B.1.3.05.04.04.01.6.2.04.84</t>
  </si>
  <si>
    <t>RB-SGP-PG-OS-Suministro de material de afirmado en la vía principal Vereda Crucero Puelenje</t>
  </si>
  <si>
    <t>B.1.3.05.04.04.01.6.2.04.85</t>
  </si>
  <si>
    <t>RB-SGP-PG-OS-Construcción de placa huella. Vereda Siloe.</t>
  </si>
  <si>
    <t>B.1.3.05.04.04.02</t>
  </si>
  <si>
    <t>OTRAS OBRAS DE INFRAESTRUCTURA</t>
  </si>
  <si>
    <t>B.1.3.05.04.04.02.1</t>
  </si>
  <si>
    <t>RB-SGP-PG-OS-INFRA-Obras de ampliación y/o reposición de redes de acueducto y/o alcantarillado en el área urbana y rural del Municipio de Popayán.</t>
  </si>
  <si>
    <t>B.1.3.05.04.05</t>
  </si>
  <si>
    <t>EQUIPAMIENTO MUNICIPAL</t>
  </si>
  <si>
    <t>B.1.3.05.04.05.01</t>
  </si>
  <si>
    <t>CONSTRUCCION, ADECUACION, AMPLIACION Y/O MANTENIMIENTO DE BIENES MUNICIPALES Y EQUIPAMIENTO</t>
  </si>
  <si>
    <t>B.1.3.05.04.05.01.1</t>
  </si>
  <si>
    <t>Construcción, ampliación y mantenimiento de bienes Municipales</t>
  </si>
  <si>
    <t>B.1.3.05.04.05.01.2</t>
  </si>
  <si>
    <t>Construcción, ampliación y mantenimiento de las plazas de mercado</t>
  </si>
  <si>
    <t>B.1.3.05.04.05.01.3</t>
  </si>
  <si>
    <t>RB-SGP-PG-OS-Mantenimiento y/o construcción y/o mejoramiento físico de las plazas de mercado</t>
  </si>
  <si>
    <t>B.1.3.05.04.06</t>
  </si>
  <si>
    <t>FORTALECIMIENTO INSTITUCIONAL</t>
  </si>
  <si>
    <t>B.1.3.05.04.06.01</t>
  </si>
  <si>
    <t>B.1.3.05.04.06.01.1</t>
  </si>
  <si>
    <t>FORTALECIMIENTO INSTITUCIONAL DE LA SECRETARIA DE HACIENDA</t>
  </si>
  <si>
    <t>B.1.3.05.04.06.01.1.1</t>
  </si>
  <si>
    <t>Programa integral de capacitación y entrenamiento de los servidores públicos municipales</t>
  </si>
  <si>
    <t>B.1.3.05.04.06.01.1.2</t>
  </si>
  <si>
    <t>Implementación de procesos de evaluación institucional.</t>
  </si>
  <si>
    <t>B.1.3.05.04.06.01.1.3</t>
  </si>
  <si>
    <t>RB-SGP-PG-OS-Programa integral de capacitación y entrenamiento de los servidores públicos municipales</t>
  </si>
  <si>
    <t>B.1.3.05.04.06.02</t>
  </si>
  <si>
    <t>TALENTO HUMANO</t>
  </si>
  <si>
    <t>B.1.3.05.04.06.02.1</t>
  </si>
  <si>
    <t>B.1.3.05.04.06.03</t>
  </si>
  <si>
    <t>FORTALECIMIENTO DEL SISTEMA DE CONTROL INTERNO Y CALIDAD</t>
  </si>
  <si>
    <t>B.1.3.05.04.06.03.1</t>
  </si>
  <si>
    <t>Mejoramiento del sistema de gestión de la calidad</t>
  </si>
  <si>
    <t>B.1.3.06</t>
  </si>
  <si>
    <t>ATENCION INTEGRAL DE LA PRIMERA INFANCIA</t>
  </si>
  <si>
    <t>B.1.3.06.01</t>
  </si>
  <si>
    <t>VFO-SGP-Educación-Atención Integral Primera Infancia</t>
  </si>
  <si>
    <t>B.1.3.06.02</t>
  </si>
  <si>
    <t>RB-SGP-Educación-Atención Integral Primera Infancia</t>
  </si>
  <si>
    <t>B.1.3.09</t>
  </si>
  <si>
    <t>VIGENCIAS EXPIRADAS - SISTEMA GENERAL DE PARTICIPACIONES</t>
  </si>
  <si>
    <t>B.1.3.09.05</t>
  </si>
  <si>
    <t>VE-SGP-PROPOSITO GENERAL</t>
  </si>
  <si>
    <t>B.1.3.09.05.01</t>
  </si>
  <si>
    <t>VE-SGP-PG-OTROS SECTORES-UMATA</t>
  </si>
  <si>
    <t>B.1.3.09.05.01.01</t>
  </si>
  <si>
    <t>VE-SGP-PG-OS-Establecimiento de estrategias y acciones que permitan proveer un entorno ambiental óptimo a la población del Municipio mediante la prevención y mitigación del cambio climático</t>
  </si>
  <si>
    <t>B.1.5</t>
  </si>
  <si>
    <t>FONDO LOCAL DE SALUD</t>
  </si>
  <si>
    <t>B.1.5.01</t>
  </si>
  <si>
    <t>REGIMEN SUBSIDIADO EN SALUD</t>
  </si>
  <si>
    <t>B.1.5.01.01</t>
  </si>
  <si>
    <t>FONDO DE SOLIDARIDAD Y GARANTÍA - FOSYGA</t>
  </si>
  <si>
    <t>B.1.5.01.01.01</t>
  </si>
  <si>
    <t>Fosyga - Continuidad Afiliación Régimen Subsidiado - SSF</t>
  </si>
  <si>
    <t>B.1.5.01.01.02</t>
  </si>
  <si>
    <t>RB-ID-FOSYGA-Recursos para la inversión en el mejoramiento de la infraestructura y dotación de la red publica de Instituciones prestadoras de servicios de salud</t>
  </si>
  <si>
    <t>B.1.5.01.01.03</t>
  </si>
  <si>
    <t>RB-FOSYGA-Compromisos del Régimen Subsidiado por contratos de aseguramiento pendientes de giro ( Decreto 1080 de 2012)</t>
  </si>
  <si>
    <t>B.1.5.01.01.04</t>
  </si>
  <si>
    <t>RB-FOSYGA-Recursos para la inversión en el mejoramiento de la infraestructura y dotación de la red pública de Instituciones prestadoras de servicios de salud</t>
  </si>
  <si>
    <t>B.1.5.01.02</t>
  </si>
  <si>
    <t>CUENTA MAESTRA - RENDIMIENTOS FONDO LOCAL DE SALUD</t>
  </si>
  <si>
    <t>B.1.5.01.02.01</t>
  </si>
  <si>
    <t>Cofinanciación Afiliación Régimen Subsidiado</t>
  </si>
  <si>
    <t>B.1.5.01.02.02</t>
  </si>
  <si>
    <t>RB-ID-RF-Compromisos del Régimen Subsidiado por contratos de aseguramiento pendientes de giro ( Decreto 1080 de 2012)</t>
  </si>
  <si>
    <t>B.1.5.01.03</t>
  </si>
  <si>
    <t>COLJUEGOS (Rentas Cedidas)</t>
  </si>
  <si>
    <t>B.1.5.01.03.01</t>
  </si>
  <si>
    <t>Coljuegos - continuidad Afiliación Régimen Subsidiado en salud (Rentas Cedidas - 75%) - SSF</t>
  </si>
  <si>
    <t>B.1.5.01.03.02</t>
  </si>
  <si>
    <t>B.1.5.01.03.03</t>
  </si>
  <si>
    <t>RB-ID-COLJUEGOS-75%-Recursos para provisiones por procesos judiciales o posibles contingencias.</t>
  </si>
  <si>
    <t>B.1.5.01.04</t>
  </si>
  <si>
    <t>B.1.5.01.04.01</t>
  </si>
  <si>
    <t>Cofinanciación Departamento - Continuidad-SSF</t>
  </si>
  <si>
    <t>B.1.5.01.04.02</t>
  </si>
  <si>
    <t>RB-CONVENIO COFINANCIACION DEPARTAMENTO-EXCEDENTES CUENTA MAESTRA-Continuidad-Recursos para la inversión en el mejoramiento de la infraestructura y dotación de la red publica de Instituciones prestadoras de servicios de salud</t>
  </si>
  <si>
    <t>B.1.5.02</t>
  </si>
  <si>
    <t>SISTEMA GENERAL DE PARTICIPACIONES - FDO LDS</t>
  </si>
  <si>
    <t>B.1.5.02.01</t>
  </si>
  <si>
    <t>B.1.5.02.01.01</t>
  </si>
  <si>
    <t>Atención Régimen Subsidiado - Seguridad Social Continuidad SSF</t>
  </si>
  <si>
    <t>B.1.5.02.02</t>
  </si>
  <si>
    <t>SALUD PUBLICA</t>
  </si>
  <si>
    <t>B.1.5.02.02.01</t>
  </si>
  <si>
    <t>Implementación de las acciones colectivas en Salud Infantil</t>
  </si>
  <si>
    <t>B.1.5.02.02.02</t>
  </si>
  <si>
    <t>Implementación de las acciones colectivas en Salud Sexual y Reproductiva</t>
  </si>
  <si>
    <t>B.1.5.02.02.03</t>
  </si>
  <si>
    <t>Implementación de las acciones colectivas en Salud Oral</t>
  </si>
  <si>
    <t>B.1.5.02.02.04</t>
  </si>
  <si>
    <t>Implementación de las acciones colectivas en Salud Mental</t>
  </si>
  <si>
    <t>B.1.5.02.02.05</t>
  </si>
  <si>
    <t>Implementación de las acciones colectivas en Enfermedades Transmisibles y las Zoonosis</t>
  </si>
  <si>
    <t>B.1.5.02.02.06</t>
  </si>
  <si>
    <t>Implementación de las acciones colectivas en Enfermedades Crónicas no Transmisibles y la Discapacidad</t>
  </si>
  <si>
    <t>B.1.5.02.02.07</t>
  </si>
  <si>
    <t>Implementación de las acciones colectivas en Nutrición</t>
  </si>
  <si>
    <t>B.1.5.02.02.08</t>
  </si>
  <si>
    <t>Implementación de las acciones colectivas en Seguridad Sanitaria y del Ambiente</t>
  </si>
  <si>
    <t>B.1.5.02.02.09</t>
  </si>
  <si>
    <t>Implementación de las acciones colectivas en Seguridad en el trabajo y las enfermedades de Origen Laboral</t>
  </si>
  <si>
    <t>B.1.5.02.02.10</t>
  </si>
  <si>
    <t>Gestión integral del Plan Operativo de Salud Pública</t>
  </si>
  <si>
    <t>B.1.5.02.02.11</t>
  </si>
  <si>
    <t>RB-SGP-Gestión integral del Plan Operativo de Salud Pública</t>
  </si>
  <si>
    <t>B.1.5.03</t>
  </si>
  <si>
    <t>OTROS GASTOS EN SALUD</t>
  </si>
  <si>
    <t>B.1.5.03.01</t>
  </si>
  <si>
    <t>Coljuegos - Apoyo al funcionamiento, funciones de asesoría y asistencia técnica, inspección, vigilancia y control del Régimen Subsidiado y Salud Pública competencias Articulo 44 Ley 715 de 2001 - 25%</t>
  </si>
  <si>
    <t>B.1.5.03.02</t>
  </si>
  <si>
    <t>RB-ID-Coljuegos - Apoyo al funcionamiento, funciones de asesoría y asistencia técnica, inspección, vigilancia y control del Régimen Subsidiado y Salud Pública competencias Articulo 44 Ley 715 de 2001 - 25%</t>
  </si>
  <si>
    <t>B.1.5.03.03</t>
  </si>
  <si>
    <t>RB-ID-COLJUEGOS 25%-Apoyo al funcionamiento y las funciones de asesoría y asistencia técnica, inspección, vigilancia y control del Régimen Subsidiado y Salud Pública competencias Articulo 44 Ley 715 de 2001</t>
  </si>
  <si>
    <t>B.1.5.03.04</t>
  </si>
  <si>
    <t>RB-ID-COLJUEGOS-25%-Apoyo al funcionamiento y las funciones de asesoría y asistencia técnica, inspección, vigilancia y control del Régimen Subsidiado y Salud Pública competencias Articulo 44 Ley 715 de 2001</t>
  </si>
  <si>
    <t>B.1.6</t>
  </si>
  <si>
    <t>SERVICIO DE LA DEUDA</t>
  </si>
  <si>
    <t>B.1.6.01</t>
  </si>
  <si>
    <t>Amortización</t>
  </si>
  <si>
    <t>B.1.6.02</t>
  </si>
  <si>
    <t>Intereses y comisiones</t>
  </si>
  <si>
    <t>B.1.6.03</t>
  </si>
  <si>
    <t>Bonos pensiónales</t>
  </si>
  <si>
    <t>B.1.6.04</t>
  </si>
  <si>
    <t>Reservas Actuariales</t>
  </si>
  <si>
    <t>B.2</t>
  </si>
  <si>
    <t>RESGUARDOS INDIGENAS</t>
  </si>
  <si>
    <t>B.2.1</t>
  </si>
  <si>
    <t>RESGUARDO INDIGENA DE POBLAZON</t>
  </si>
  <si>
    <t>B.2.1.01</t>
  </si>
  <si>
    <t>Resguardo indígena de Poblazón</t>
  </si>
  <si>
    <t>B.2.1.02</t>
  </si>
  <si>
    <t>Rendimientos financieros provenientes del Resguardo Poblazón</t>
  </si>
  <si>
    <t>B.2.1.03</t>
  </si>
  <si>
    <t>RB-Resguardo indígena de Poblazón</t>
  </si>
  <si>
    <t>B.2.2</t>
  </si>
  <si>
    <t>RESGUARDO INDIGENA PAEZ DE QUINTANA</t>
  </si>
  <si>
    <t>B.2.2.01</t>
  </si>
  <si>
    <t>Resguardo indígena Páez de Quintana</t>
  </si>
  <si>
    <t>B.2.2.02</t>
  </si>
  <si>
    <t>Rendimientos financieros provenientes del Resguardo Páez de Quintana</t>
  </si>
  <si>
    <t>B.2.2.03</t>
  </si>
  <si>
    <t>RB-Resguardo indígena Páez de Quintana</t>
  </si>
  <si>
    <t>B.2.3</t>
  </si>
  <si>
    <t>RESGUARDO INDIGENA KOKONUCO 87</t>
  </si>
  <si>
    <t>B.2.3.01</t>
  </si>
  <si>
    <t>Resguardo Indígena Kokonuco 87</t>
  </si>
  <si>
    <t>B.2.3.02</t>
  </si>
  <si>
    <t>Rendimientos financieros provenientes del Resguardo Kokonuco 87</t>
  </si>
  <si>
    <t>B.2.3.03</t>
  </si>
  <si>
    <t>RB-Resguardo Indígena Kokonuco 87</t>
  </si>
  <si>
    <t>REGISTROS</t>
  </si>
  <si>
    <t xml:space="preserve">PAGOS </t>
  </si>
  <si>
    <t>26 DE AGOSTO DE 2015</t>
  </si>
  <si>
    <t>EJECUCION PRESUPUESTAL A 26 DE AGOSTO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</si>
</sst>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9" formatCode="_-* #,##0.00_-;\-* #,##0.00_-;_-* &quot;-&quot;??_-;_-@_-"/>
    <numFmt numFmtId="200" formatCode="#,##0;[Red]#,##0"/>
  </numFmts>
  <fonts count="21" x14ac:knownFonts="1">
    <font>
      <sz val="10"/>
      <name val="Arial"/>
    </font>
    <font>
      <sz val="10"/>
      <name val="Arial"/>
    </font>
    <font>
      <sz val="9"/>
      <name val="Arial"/>
      <family val="2"/>
    </font>
    <font>
      <sz val="12"/>
      <name val="Arial Black"/>
      <family val="2"/>
    </font>
    <font>
      <sz val="14"/>
      <name val="Arial Black"/>
      <family val="2"/>
    </font>
    <font>
      <sz val="10"/>
      <name val="Arial Black"/>
      <family val="2"/>
    </font>
    <font>
      <sz val="12"/>
      <color indexed="56"/>
      <name val="Arial Black"/>
      <family val="2"/>
    </font>
    <font>
      <sz val="12"/>
      <name val="Arial Black"/>
    </font>
    <font>
      <sz val="12"/>
      <color indexed="56"/>
      <name val="Arial Black"/>
    </font>
    <font>
      <sz val="14"/>
      <name val="Arial"/>
      <family val="2"/>
    </font>
    <font>
      <b/>
      <sz val="20"/>
      <name val="Arial"/>
      <family val="2"/>
    </font>
    <font>
      <b/>
      <sz val="13"/>
      <name val="Arial"/>
      <family val="2"/>
    </font>
    <font>
      <b/>
      <sz val="12"/>
      <name val="Arial"/>
      <family val="2"/>
    </font>
    <font>
      <sz val="8"/>
      <name val="Arial Black"/>
    </font>
    <font>
      <sz val="8"/>
      <color indexed="9"/>
      <name val="Arial Black"/>
    </font>
    <font>
      <sz val="12"/>
      <color indexed="9"/>
      <name val="Arial Black"/>
      <family val="2"/>
    </font>
    <font>
      <sz val="10"/>
      <name val="Arial"/>
      <family val="2"/>
    </font>
    <font>
      <b/>
      <sz val="14"/>
      <color indexed="12"/>
      <name val="Arial"/>
      <family val="2"/>
    </font>
    <font>
      <sz val="14"/>
      <color indexed="9"/>
      <name val="Arial"/>
      <family val="2"/>
    </font>
    <font>
      <b/>
      <sz val="10"/>
      <name val="Arial"/>
      <family val="2"/>
    </font>
    <font>
      <sz val="8"/>
      <name val="Arial"/>
    </font>
  </fonts>
  <fills count="4">
    <fill>
      <patternFill patternType="none"/>
    </fill>
    <fill>
      <patternFill patternType="gray125"/>
    </fill>
    <fill>
      <patternFill patternType="solid">
        <fgColor indexed="41"/>
        <bgColor indexed="64"/>
      </patternFill>
    </fill>
    <fill>
      <patternFill patternType="solid">
        <fgColor indexed="22"/>
        <bgColor indexed="64"/>
      </patternFill>
    </fill>
  </fills>
  <borders count="27">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3">
    <xf numFmtId="0" fontId="0" fillId="0" borderId="0"/>
    <xf numFmtId="199"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0" fillId="0" borderId="0" xfId="0" applyAlignment="1">
      <alignment horizontal="left"/>
    </xf>
    <xf numFmtId="0" fontId="2" fillId="0" borderId="0" xfId="0" applyFont="1"/>
    <xf numFmtId="3" fontId="2" fillId="0" borderId="0" xfId="0" applyNumberFormat="1" applyFont="1"/>
    <xf numFmtId="3" fontId="0" fillId="0" borderId="0" xfId="0" applyNumberFormat="1"/>
    <xf numFmtId="0" fontId="4" fillId="0" borderId="0" xfId="0" applyFont="1"/>
    <xf numFmtId="0" fontId="3" fillId="0" borderId="0" xfId="0" applyFont="1"/>
    <xf numFmtId="0" fontId="5" fillId="0" borderId="0" xfId="0" applyFont="1"/>
    <xf numFmtId="3" fontId="7" fillId="0" borderId="1"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0" fontId="0" fillId="0" borderId="0" xfId="0" quotePrefix="1" applyAlignment="1">
      <alignment horizontal="left"/>
    </xf>
    <xf numFmtId="0" fontId="0" fillId="0" borderId="0" xfId="0" applyBorder="1"/>
    <xf numFmtId="0" fontId="0" fillId="0" borderId="0" xfId="0" applyBorder="1" applyAlignment="1">
      <alignment horizontal="center"/>
    </xf>
    <xf numFmtId="0" fontId="11" fillId="0" borderId="0" xfId="0" applyFont="1"/>
    <xf numFmtId="49" fontId="12" fillId="2" borderId="3" xfId="0" applyNumberFormat="1" applyFont="1" applyFill="1" applyBorder="1" applyAlignment="1">
      <alignment horizontal="center"/>
    </xf>
    <xf numFmtId="3" fontId="14" fillId="0" borderId="0" xfId="0" applyNumberFormat="1" applyFont="1" applyBorder="1" applyAlignment="1">
      <alignment horizontal="center" vertical="center" wrapText="1"/>
    </xf>
    <xf numFmtId="0" fontId="15" fillId="0" borderId="0" xfId="0" applyFont="1" applyBorder="1"/>
    <xf numFmtId="9" fontId="16" fillId="0" borderId="0" xfId="2" applyFont="1" applyBorder="1"/>
    <xf numFmtId="200" fontId="9" fillId="0" borderId="4" xfId="0" applyNumberFormat="1" applyFont="1" applyBorder="1"/>
    <xf numFmtId="10" fontId="9" fillId="0" borderId="4" xfId="0" applyNumberFormat="1" applyFont="1" applyBorder="1"/>
    <xf numFmtId="0" fontId="17" fillId="0" borderId="4" xfId="0" applyFont="1" applyBorder="1"/>
    <xf numFmtId="200" fontId="18" fillId="0" borderId="0" xfId="0" applyNumberFormat="1" applyFont="1" applyBorder="1"/>
    <xf numFmtId="0" fontId="9" fillId="0" borderId="0" xfId="0" applyFont="1"/>
    <xf numFmtId="0" fontId="10" fillId="3" borderId="5" xfId="0" applyFont="1" applyFill="1" applyBorder="1" applyAlignment="1">
      <alignment horizontal="center"/>
    </xf>
    <xf numFmtId="0" fontId="19" fillId="0" borderId="0" xfId="0" applyFont="1" applyAlignment="1">
      <alignment horizontal="left"/>
    </xf>
    <xf numFmtId="0" fontId="19" fillId="0" borderId="0" xfId="0" applyFont="1"/>
    <xf numFmtId="199" fontId="0" fillId="0" borderId="0" xfId="1" applyFont="1"/>
    <xf numFmtId="199" fontId="3" fillId="0" borderId="8" xfId="1" applyFont="1" applyBorder="1" applyAlignment="1">
      <alignment horizontal="center" vertical="center" wrapText="1"/>
    </xf>
    <xf numFmtId="199" fontId="3" fillId="0" borderId="6" xfId="1" applyFont="1" applyBorder="1" applyAlignment="1">
      <alignment horizontal="center" vertical="center" wrapText="1"/>
    </xf>
    <xf numFmtId="199" fontId="6" fillId="0" borderId="16" xfId="1" applyFont="1" applyBorder="1" applyAlignment="1">
      <alignment horizontal="center" vertical="center"/>
    </xf>
    <xf numFmtId="3" fontId="6" fillId="0" borderId="16" xfId="0" applyNumberFormat="1" applyFont="1" applyBorder="1" applyAlignment="1">
      <alignment horizontal="center" vertical="center"/>
    </xf>
    <xf numFmtId="3" fontId="3" fillId="3" borderId="9" xfId="0" applyNumberFormat="1" applyFont="1" applyFill="1" applyBorder="1" applyAlignment="1">
      <alignment horizontal="center" vertical="center"/>
    </xf>
    <xf numFmtId="199" fontId="6" fillId="0" borderId="24" xfId="1" applyFont="1" applyBorder="1" applyAlignment="1">
      <alignment horizontal="center" vertical="center"/>
    </xf>
    <xf numFmtId="199" fontId="3" fillId="3" borderId="9" xfId="1" applyFont="1" applyFill="1" applyBorder="1" applyAlignment="1">
      <alignment horizontal="center" vertical="center"/>
    </xf>
    <xf numFmtId="199" fontId="3" fillId="3" borderId="15" xfId="1" applyFont="1" applyFill="1" applyBorder="1" applyAlignment="1">
      <alignment horizontal="center" vertical="center"/>
    </xf>
    <xf numFmtId="199" fontId="3" fillId="3" borderId="20" xfId="1" applyFont="1" applyFill="1" applyBorder="1" applyAlignment="1">
      <alignment horizontal="center" vertical="center" wrapText="1"/>
    </xf>
    <xf numFmtId="199" fontId="0" fillId="0" borderId="21" xfId="1" applyFont="1" applyBorder="1"/>
    <xf numFmtId="199" fontId="0" fillId="0" borderId="22" xfId="1" applyFont="1" applyBorder="1"/>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26" xfId="0" applyFont="1" applyFill="1" applyBorder="1" applyAlignment="1">
      <alignment horizontal="center" vertical="center" wrapText="1"/>
    </xf>
    <xf numFmtId="3" fontId="7" fillId="3" borderId="13" xfId="0" applyNumberFormat="1" applyFont="1" applyFill="1" applyBorder="1" applyAlignment="1">
      <alignment horizontal="center" vertical="center" wrapText="1"/>
    </xf>
    <xf numFmtId="3" fontId="7" fillId="3" borderId="14" xfId="0" applyNumberFormat="1" applyFont="1" applyFill="1" applyBorder="1" applyAlignment="1">
      <alignment horizontal="center" vertical="center" wrapText="1"/>
    </xf>
    <xf numFmtId="3" fontId="7" fillId="3" borderId="26"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3" fontId="8" fillId="0" borderId="16" xfId="0" applyNumberFormat="1" applyFont="1" applyBorder="1" applyAlignment="1">
      <alignment horizontal="center" vertical="center"/>
    </xf>
    <xf numFmtId="3" fontId="8" fillId="0" borderId="17" xfId="0" applyNumberFormat="1" applyFont="1" applyBorder="1" applyAlignment="1">
      <alignment horizontal="center" vertical="center"/>
    </xf>
    <xf numFmtId="0" fontId="10" fillId="3" borderId="9" xfId="0" applyFont="1" applyFill="1" applyBorder="1" applyAlignment="1">
      <alignment horizontal="center"/>
    </xf>
    <xf numFmtId="0" fontId="10" fillId="3" borderId="15" xfId="0" applyFont="1" applyFill="1" applyBorder="1" applyAlignment="1">
      <alignment horizontal="center"/>
    </xf>
    <xf numFmtId="0" fontId="10" fillId="3" borderId="5" xfId="0" applyFont="1" applyFill="1" applyBorder="1" applyAlignment="1">
      <alignment horizontal="center"/>
    </xf>
    <xf numFmtId="3" fontId="13" fillId="0" borderId="19"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0" fontId="7" fillId="3" borderId="25" xfId="0" applyFont="1" applyFill="1" applyBorder="1" applyAlignment="1">
      <alignment horizontal="center" vertical="center"/>
    </xf>
    <xf numFmtId="0" fontId="7" fillId="3" borderId="23" xfId="0" applyFont="1" applyFill="1" applyBorder="1" applyAlignment="1">
      <alignment horizontal="center" vertical="center"/>
    </xf>
    <xf numFmtId="3" fontId="8" fillId="0" borderId="18" xfId="0" applyNumberFormat="1" applyFont="1" applyBorder="1" applyAlignment="1">
      <alignment horizontal="center" vertical="center"/>
    </xf>
    <xf numFmtId="3" fontId="8" fillId="0" borderId="19" xfId="0" applyNumberFormat="1" applyFont="1" applyBorder="1" applyAlignment="1">
      <alignment horizontal="center" vertical="center"/>
    </xf>
    <xf numFmtId="3" fontId="7" fillId="3" borderId="9" xfId="0" applyNumberFormat="1" applyFont="1" applyFill="1" applyBorder="1" applyAlignment="1">
      <alignment horizontal="center" vertical="center"/>
    </xf>
    <xf numFmtId="3" fontId="7" fillId="3" borderId="15" xfId="0" applyNumberFormat="1" applyFont="1" applyFill="1" applyBorder="1" applyAlignment="1">
      <alignment horizontal="center" vertical="center"/>
    </xf>
    <xf numFmtId="3" fontId="7" fillId="3" borderId="5" xfId="0" applyNumberFormat="1" applyFont="1" applyFill="1" applyBorder="1" applyAlignment="1">
      <alignment horizontal="center" vertical="center"/>
    </xf>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0" quotePrefix="1" applyAlignment="1">
      <alignment wrapText="1"/>
    </xf>
    <xf numFmtId="199" fontId="16" fillId="0" borderId="0" xfId="1" applyFont="1"/>
  </cellXfs>
  <cellStyles count="3">
    <cellStyle name="Millares" xfId="1"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1"/>
      <c:hPercent val="55"/>
      <c:rotY val="9"/>
      <c:depthPercent val="7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2.7295307407422364E-2"/>
          <c:y val="2.1032524416419337E-2"/>
          <c:w val="0.73366477789041329"/>
          <c:h val="0.89483831153493176"/>
        </c:manualLayout>
      </c:layout>
      <c:bar3DChart>
        <c:barDir val="col"/>
        <c:grouping val="clustered"/>
        <c:varyColors val="0"/>
        <c:ser>
          <c:idx val="0"/>
          <c:order val="0"/>
          <c:tx>
            <c:strRef>
              <c:f>GRAFICO!$C$5:$C$7</c:f>
              <c:strCache>
                <c:ptCount val="3"/>
                <c:pt idx="0">
                  <c:v>APROPIACION INICIAL</c:v>
                </c:pt>
              </c:strCache>
            </c:strRef>
          </c:tx>
          <c:spPr>
            <a:solidFill>
              <a:srgbClr val="9999FF"/>
            </a:solidFill>
            <a:ln w="12700">
              <a:solidFill>
                <a:srgbClr val="000000"/>
              </a:solidFill>
              <a:prstDash val="solid"/>
            </a:ln>
          </c:spPr>
          <c:invertIfNegative val="0"/>
          <c:val>
            <c:numRef>
              <c:f>GRAFICO!$C$8</c:f>
              <c:numCache>
                <c:formatCode>#,##0;[Red]#,##0</c:formatCode>
                <c:ptCount val="1"/>
                <c:pt idx="0">
                  <c:v>#N/A</c:v>
                </c:pt>
              </c:numCache>
            </c:numRef>
          </c:val>
        </c:ser>
        <c:ser>
          <c:idx val="1"/>
          <c:order val="1"/>
          <c:tx>
            <c:strRef>
              <c:f>GRAFICO!$D$5:$D$7</c:f>
              <c:strCache>
                <c:ptCount val="3"/>
                <c:pt idx="0">
                  <c:v>APROPIACION DEFINIFTIVA</c:v>
                </c:pt>
              </c:strCache>
            </c:strRef>
          </c:tx>
          <c:spPr>
            <a:solidFill>
              <a:srgbClr val="993366"/>
            </a:solidFill>
            <a:ln w="12700">
              <a:solidFill>
                <a:srgbClr val="000000"/>
              </a:solidFill>
              <a:prstDash val="solid"/>
            </a:ln>
          </c:spPr>
          <c:invertIfNegative val="0"/>
          <c:val>
            <c:numRef>
              <c:f>GRAFICO!$D$8</c:f>
              <c:numCache>
                <c:formatCode>#,##0;[Red]#,##0</c:formatCode>
                <c:ptCount val="1"/>
                <c:pt idx="0">
                  <c:v>#N/A</c:v>
                </c:pt>
              </c:numCache>
            </c:numRef>
          </c:val>
          <c:shape val="cylinder"/>
        </c:ser>
        <c:ser>
          <c:idx val="2"/>
          <c:order val="2"/>
          <c:tx>
            <c:strRef>
              <c:f>GRAFICO!$E$5:$E$7</c:f>
              <c:strCache>
                <c:ptCount val="3"/>
                <c:pt idx="0">
                  <c:v>TRAMITE</c:v>
                </c:pt>
                <c:pt idx="1">
                  <c:v>CERTIFICADOS</c:v>
                </c:pt>
                <c:pt idx="2">
                  <c:v>MES</c:v>
                </c:pt>
              </c:strCache>
            </c:strRef>
          </c:tx>
          <c:spPr>
            <a:solidFill>
              <a:srgbClr val="FFFFCC"/>
            </a:solidFill>
            <a:ln w="12700">
              <a:solidFill>
                <a:srgbClr val="000000"/>
              </a:solidFill>
              <a:prstDash val="solid"/>
            </a:ln>
          </c:spPr>
          <c:invertIfNegative val="0"/>
          <c:val>
            <c:numRef>
              <c:f>GRAFICO!$E$8</c:f>
              <c:numCache>
                <c:formatCode>#,##0;[Red]#,##0</c:formatCode>
                <c:ptCount val="1"/>
                <c:pt idx="0">
                  <c:v>#N/A</c:v>
                </c:pt>
              </c:numCache>
            </c:numRef>
          </c:val>
        </c:ser>
        <c:ser>
          <c:idx val="3"/>
          <c:order val="3"/>
          <c:tx>
            <c:strRef>
              <c:f>GRAFICO!$F$5:$F$7</c:f>
              <c:strCache>
                <c:ptCount val="3"/>
                <c:pt idx="0">
                  <c:v>TRAMITE</c:v>
                </c:pt>
                <c:pt idx="1">
                  <c:v>CERTIFICADOS</c:v>
                </c:pt>
                <c:pt idx="2">
                  <c:v>ACUMULADO</c:v>
                </c:pt>
              </c:strCache>
            </c:strRef>
          </c:tx>
          <c:spPr>
            <a:solidFill>
              <a:srgbClr val="CCFFFF"/>
            </a:solidFill>
            <a:ln w="12700">
              <a:solidFill>
                <a:srgbClr val="000000"/>
              </a:solidFill>
              <a:prstDash val="solid"/>
            </a:ln>
          </c:spPr>
          <c:invertIfNegative val="0"/>
          <c:val>
            <c:numRef>
              <c:f>GRAFICO!$F$8</c:f>
              <c:numCache>
                <c:formatCode>#,##0;[Red]#,##0</c:formatCode>
                <c:ptCount val="1"/>
                <c:pt idx="0">
                  <c:v>#N/A</c:v>
                </c:pt>
              </c:numCache>
            </c:numRef>
          </c:val>
          <c:shape val="cylinder"/>
        </c:ser>
        <c:ser>
          <c:idx val="4"/>
          <c:order val="4"/>
          <c:tx>
            <c:strRef>
              <c:f>GRAFICO!$G$5:$G$7</c:f>
              <c:strCache>
                <c:ptCount val="3"/>
                <c:pt idx="0">
                  <c:v>TRAMITE</c:v>
                </c:pt>
                <c:pt idx="1">
                  <c:v>COMPROMISOS</c:v>
                </c:pt>
                <c:pt idx="2">
                  <c:v>MES</c:v>
                </c:pt>
              </c:strCache>
            </c:strRef>
          </c:tx>
          <c:spPr>
            <a:solidFill>
              <a:srgbClr val="660066"/>
            </a:solidFill>
            <a:ln w="12700">
              <a:solidFill>
                <a:srgbClr val="000000"/>
              </a:solidFill>
              <a:prstDash val="solid"/>
            </a:ln>
          </c:spPr>
          <c:invertIfNegative val="0"/>
          <c:val>
            <c:numRef>
              <c:f>GRAFICO!$G$8</c:f>
              <c:numCache>
                <c:formatCode>#,##0;[Red]#,##0</c:formatCode>
                <c:ptCount val="1"/>
                <c:pt idx="0">
                  <c:v>#N/A</c:v>
                </c:pt>
              </c:numCache>
            </c:numRef>
          </c:val>
        </c:ser>
        <c:ser>
          <c:idx val="5"/>
          <c:order val="5"/>
          <c:tx>
            <c:strRef>
              <c:f>GRAFICO!$H$5:$H$7</c:f>
              <c:strCache>
                <c:ptCount val="3"/>
                <c:pt idx="0">
                  <c:v>TRAMITE</c:v>
                </c:pt>
                <c:pt idx="1">
                  <c:v>COMPROMISOS</c:v>
                </c:pt>
                <c:pt idx="2">
                  <c:v>ACUMULADO</c:v>
                </c:pt>
              </c:strCache>
            </c:strRef>
          </c:tx>
          <c:spPr>
            <a:solidFill>
              <a:srgbClr val="FF8080"/>
            </a:solidFill>
            <a:ln w="12700">
              <a:solidFill>
                <a:srgbClr val="000000"/>
              </a:solidFill>
              <a:prstDash val="solid"/>
            </a:ln>
          </c:spPr>
          <c:invertIfNegative val="0"/>
          <c:val>
            <c:numRef>
              <c:f>GRAFICO!$H$8</c:f>
              <c:numCache>
                <c:formatCode>#,##0;[Red]#,##0</c:formatCode>
                <c:ptCount val="1"/>
                <c:pt idx="0">
                  <c:v>#N/A</c:v>
                </c:pt>
              </c:numCache>
            </c:numRef>
          </c:val>
          <c:shape val="cylinder"/>
        </c:ser>
        <c:ser>
          <c:idx val="6"/>
          <c:order val="6"/>
          <c:tx>
            <c:strRef>
              <c:f>GRAFICO!$I$5:$I$7</c:f>
              <c:strCache>
                <c:ptCount val="3"/>
                <c:pt idx="0">
                  <c:v>TRAMITE</c:v>
                </c:pt>
                <c:pt idx="1">
                  <c:v>OBLIGACIONES</c:v>
                </c:pt>
                <c:pt idx="2">
                  <c:v>MES</c:v>
                </c:pt>
              </c:strCache>
            </c:strRef>
          </c:tx>
          <c:spPr>
            <a:solidFill>
              <a:srgbClr val="0066CC"/>
            </a:solidFill>
            <a:ln w="12700">
              <a:solidFill>
                <a:srgbClr val="000000"/>
              </a:solidFill>
              <a:prstDash val="solid"/>
            </a:ln>
          </c:spPr>
          <c:invertIfNegative val="0"/>
          <c:val>
            <c:numRef>
              <c:f>GRAFICO!$I$8</c:f>
              <c:numCache>
                <c:formatCode>#,##0;[Red]#,##0</c:formatCode>
                <c:ptCount val="1"/>
                <c:pt idx="0">
                  <c:v>#N/A</c:v>
                </c:pt>
              </c:numCache>
            </c:numRef>
          </c:val>
        </c:ser>
        <c:ser>
          <c:idx val="7"/>
          <c:order val="7"/>
          <c:tx>
            <c:strRef>
              <c:f>GRAFICO!$J$5:$J$7</c:f>
              <c:strCache>
                <c:ptCount val="3"/>
                <c:pt idx="0">
                  <c:v>TRAMITE</c:v>
                </c:pt>
                <c:pt idx="1">
                  <c:v>OBLIGACIONES</c:v>
                </c:pt>
                <c:pt idx="2">
                  <c:v>ACUMULADO</c:v>
                </c:pt>
              </c:strCache>
            </c:strRef>
          </c:tx>
          <c:spPr>
            <a:solidFill>
              <a:srgbClr val="CCCCFF"/>
            </a:solidFill>
            <a:ln w="12700">
              <a:solidFill>
                <a:srgbClr val="000000"/>
              </a:solidFill>
              <a:prstDash val="solid"/>
            </a:ln>
          </c:spPr>
          <c:invertIfNegative val="0"/>
          <c:val>
            <c:numRef>
              <c:f>GRAFICO!$J$8</c:f>
              <c:numCache>
                <c:formatCode>#,##0;[Red]#,##0</c:formatCode>
                <c:ptCount val="1"/>
                <c:pt idx="0">
                  <c:v>#N/A</c:v>
                </c:pt>
              </c:numCache>
            </c:numRef>
          </c:val>
          <c:shape val="cylinder"/>
        </c:ser>
        <c:ser>
          <c:idx val="8"/>
          <c:order val="8"/>
          <c:tx>
            <c:strRef>
              <c:f>GRAFICO!$K$5:$K$7</c:f>
              <c:strCache>
                <c:ptCount val="3"/>
                <c:pt idx="0">
                  <c:v>TRAMITE</c:v>
                </c:pt>
                <c:pt idx="1">
                  <c:v>PAGOS o RECAUDOS</c:v>
                </c:pt>
                <c:pt idx="2">
                  <c:v>MES</c:v>
                </c:pt>
              </c:strCache>
            </c:strRef>
          </c:tx>
          <c:spPr>
            <a:solidFill>
              <a:srgbClr val="000080"/>
            </a:solidFill>
            <a:ln w="12700">
              <a:solidFill>
                <a:srgbClr val="000000"/>
              </a:solidFill>
              <a:prstDash val="solid"/>
            </a:ln>
          </c:spPr>
          <c:invertIfNegative val="0"/>
          <c:val>
            <c:numRef>
              <c:f>GRAFICO!$K$8</c:f>
              <c:numCache>
                <c:formatCode>#,##0;[Red]#,##0</c:formatCode>
                <c:ptCount val="1"/>
                <c:pt idx="0">
                  <c:v>#N/A</c:v>
                </c:pt>
              </c:numCache>
            </c:numRef>
          </c:val>
        </c:ser>
        <c:ser>
          <c:idx val="9"/>
          <c:order val="9"/>
          <c:tx>
            <c:strRef>
              <c:f>GRAFICO!$L$5:$L$7</c:f>
              <c:strCache>
                <c:ptCount val="3"/>
                <c:pt idx="0">
                  <c:v>TRAMITE</c:v>
                </c:pt>
                <c:pt idx="1">
                  <c:v>PAGOS o RECAUDOS</c:v>
                </c:pt>
                <c:pt idx="2">
                  <c:v>ACUMULADO</c:v>
                </c:pt>
              </c:strCache>
            </c:strRef>
          </c:tx>
          <c:spPr>
            <a:solidFill>
              <a:srgbClr val="FF00FF"/>
            </a:solidFill>
            <a:ln w="12700">
              <a:solidFill>
                <a:srgbClr val="000000"/>
              </a:solidFill>
              <a:prstDash val="solid"/>
            </a:ln>
          </c:spPr>
          <c:invertIfNegative val="0"/>
          <c:val>
            <c:numRef>
              <c:f>GRAFICO!$L$8</c:f>
              <c:numCache>
                <c:formatCode>#,##0;[Red]#,##0</c:formatCode>
                <c:ptCount val="1"/>
                <c:pt idx="0">
                  <c:v>#N/A</c:v>
                </c:pt>
              </c:numCache>
            </c:numRef>
          </c:val>
        </c:ser>
        <c:dLbls>
          <c:showLegendKey val="0"/>
          <c:showVal val="0"/>
          <c:showCatName val="0"/>
          <c:showSerName val="0"/>
          <c:showPercent val="0"/>
          <c:showBubbleSize val="0"/>
        </c:dLbls>
        <c:gapWidth val="150"/>
        <c:gapDepth val="240"/>
        <c:shape val="box"/>
        <c:axId val="272318376"/>
        <c:axId val="272954192"/>
        <c:axId val="0"/>
      </c:bar3DChart>
      <c:catAx>
        <c:axId val="27231837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s-CO"/>
          </a:p>
        </c:txPr>
        <c:crossAx val="272954192"/>
        <c:crosses val="autoZero"/>
        <c:auto val="1"/>
        <c:lblAlgn val="ctr"/>
        <c:lblOffset val="100"/>
        <c:tickLblSkip val="1"/>
        <c:tickMarkSkip val="1"/>
        <c:noMultiLvlLbl val="0"/>
      </c:catAx>
      <c:valAx>
        <c:axId val="272954192"/>
        <c:scaling>
          <c:orientation val="minMax"/>
        </c:scaling>
        <c:delete val="0"/>
        <c:axPos val="l"/>
        <c:majorGridlines>
          <c:spPr>
            <a:ln w="3175">
              <a:solidFill>
                <a:srgbClr val="000000"/>
              </a:solidFill>
              <a:prstDash val="solid"/>
            </a:ln>
          </c:spPr>
        </c:majorGridlines>
        <c:numFmt formatCode="#,##0;[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s-CO"/>
          </a:p>
        </c:txPr>
        <c:crossAx val="272318376"/>
        <c:crosses val="autoZero"/>
        <c:crossBetween val="between"/>
      </c:valAx>
      <c:spPr>
        <a:noFill/>
        <a:ln w="25400">
          <a:noFill/>
        </a:ln>
      </c:spPr>
    </c:plotArea>
    <c:legend>
      <c:legendPos val="r"/>
      <c:layout>
        <c:manualLayout>
          <c:xMode val="edge"/>
          <c:yMode val="edge"/>
          <c:wMode val="edge"/>
          <c:hMode val="edge"/>
          <c:x val="0.74524461117298302"/>
          <c:y val="9.5602294455066923E-3"/>
          <c:w val="0.98263105449287824"/>
          <c:h val="0.90439850850383663"/>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8100">
      <a:solidFill>
        <a:srgbClr val="0000FF"/>
      </a:solidFill>
      <a:prstDash val="solid"/>
    </a:ln>
  </c:spPr>
  <c:txPr>
    <a:bodyPr/>
    <a:lstStyle/>
    <a:p>
      <a:pPr>
        <a:defRPr sz="12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7"/>
      <c:hPercent val="48"/>
      <c:rotY val="19"/>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2.1541019484735642E-2"/>
          <c:y val="4.4061385112445207E-2"/>
          <c:w val="0.83844275840586424"/>
          <c:h val="0.88505912704129075"/>
        </c:manualLayout>
      </c:layout>
      <c:bar3DChart>
        <c:barDir val="col"/>
        <c:grouping val="clustered"/>
        <c:varyColors val="0"/>
        <c:ser>
          <c:idx val="0"/>
          <c:order val="0"/>
          <c:tx>
            <c:strRef>
              <c:f>GRAFICO!$M$5:$M$7</c:f>
              <c:strCache>
                <c:ptCount val="3"/>
                <c:pt idx="0">
                  <c:v>SALDOS DE APROPIACION</c:v>
                </c:pt>
                <c:pt idx="1">
                  <c:v>DE CERTIFICADOS</c:v>
                </c:pt>
                <c:pt idx="2">
                  <c:v>ACUMULADO</c:v>
                </c:pt>
              </c:strCache>
            </c:strRef>
          </c:tx>
          <c:spPr>
            <a:solidFill>
              <a:srgbClr val="CCFFFF"/>
            </a:solidFill>
            <a:ln w="12700">
              <a:solidFill>
                <a:srgbClr val="000000"/>
              </a:solidFill>
              <a:prstDash val="solid"/>
            </a:ln>
          </c:spPr>
          <c:invertIfNegative val="0"/>
          <c:dLbls>
            <c:dLbl>
              <c:idx val="0"/>
              <c:layout>
                <c:manualLayout>
                  <c:x val="-0.25403583089752108"/>
                  <c:y val="0.44305535322520978"/>
                </c:manualLayout>
              </c:layout>
              <c:spPr>
                <a:solidFill>
                  <a:srgbClr val="FFFFFF"/>
                </a:solidFill>
                <a:ln w="3175">
                  <a:solidFill>
                    <a:srgbClr val="000000"/>
                  </a:solidFill>
                  <a:prstDash val="solid"/>
                </a:ln>
                <a:effectLst>
                  <a:outerShdw dist="35921" dir="2700000" algn="br">
                    <a:srgbClr val="000000"/>
                  </a:outerShdw>
                </a:effectLst>
              </c:spPr>
              <c:txPr>
                <a:bodyPr/>
                <a:lstStyle/>
                <a:p>
                  <a:pPr>
                    <a:defRPr sz="8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extLst>
                <c:ext xmlns:c15="http://schemas.microsoft.com/office/drawing/2012/chart" uri="{CE6537A1-D6FC-4f65-9D91-7224C49458BB}"/>
              </c:extLst>
            </c:dLbl>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GRAFICO!$M$8</c:f>
              <c:numCache>
                <c:formatCode>#,##0;[Red]#,##0</c:formatCode>
                <c:ptCount val="1"/>
                <c:pt idx="0">
                  <c:v>#N/A</c:v>
                </c:pt>
              </c:numCache>
            </c:numRef>
          </c:val>
        </c:ser>
        <c:ser>
          <c:idx val="2"/>
          <c:order val="1"/>
          <c:tx>
            <c:strRef>
              <c:f>GRAFICO!$O$5:$O$7</c:f>
              <c:strCache>
                <c:ptCount val="3"/>
                <c:pt idx="0">
                  <c:v>SALDOS DE APROPIACION</c:v>
                </c:pt>
                <c:pt idx="1">
                  <c:v>DE COMPROMISOS</c:v>
                </c:pt>
                <c:pt idx="2">
                  <c:v>ACUMULADO</c:v>
                </c:pt>
              </c:strCache>
            </c:strRef>
          </c:tx>
          <c:spPr>
            <a:solidFill>
              <a:srgbClr val="FF8080"/>
            </a:solidFill>
            <a:ln w="12700">
              <a:solidFill>
                <a:srgbClr val="000000"/>
              </a:solidFill>
              <a:prstDash val="solid"/>
            </a:ln>
          </c:spPr>
          <c:invertIfNegative val="0"/>
          <c:dLbls>
            <c:dLbl>
              <c:idx val="0"/>
              <c:layout>
                <c:manualLayout>
                  <c:x val="-0.41078288491461284"/>
                  <c:y val="0.72466507546562031"/>
                </c:manualLayout>
              </c:layout>
              <c:spPr>
                <a:solidFill>
                  <a:srgbClr val="FFFFFF"/>
                </a:solidFill>
                <a:ln w="3175">
                  <a:solidFill>
                    <a:srgbClr val="000000"/>
                  </a:solidFill>
                  <a:prstDash val="solid"/>
                </a:ln>
                <a:effectLst>
                  <a:outerShdw dist="35921" dir="2700000" algn="br">
                    <a:srgbClr val="000000"/>
                  </a:outerShdw>
                </a:effectLst>
              </c:spPr>
              <c:txPr>
                <a:bodyPr/>
                <a:lstStyle/>
                <a:p>
                  <a:pPr>
                    <a:defRPr sz="8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extLst>
                <c:ext xmlns:c15="http://schemas.microsoft.com/office/drawing/2012/chart" uri="{CE6537A1-D6FC-4f65-9D91-7224C49458BB}"/>
              </c:extLst>
            </c:dLbl>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GRAFICO!$O$8</c:f>
              <c:numCache>
                <c:formatCode>#,##0;[Red]#,##0</c:formatCode>
                <c:ptCount val="1"/>
                <c:pt idx="0">
                  <c:v>#N/A</c:v>
                </c:pt>
              </c:numCache>
            </c:numRef>
          </c:val>
        </c:ser>
        <c:ser>
          <c:idx val="4"/>
          <c:order val="2"/>
          <c:tx>
            <c:strRef>
              <c:f>GRAFICO!$Q$5:$Q$7</c:f>
              <c:strCache>
                <c:ptCount val="3"/>
                <c:pt idx="0">
                  <c:v>SALDOS DE APROPIACION</c:v>
                </c:pt>
                <c:pt idx="1">
                  <c:v>DE OBLIGACION</c:v>
                </c:pt>
                <c:pt idx="2">
                  <c:v>ACUMULADO</c:v>
                </c:pt>
              </c:strCache>
            </c:strRef>
          </c:tx>
          <c:spPr>
            <a:solidFill>
              <a:srgbClr val="CCCCFF"/>
            </a:solidFill>
            <a:ln w="12700">
              <a:solidFill>
                <a:srgbClr val="000000"/>
              </a:solidFill>
              <a:prstDash val="solid"/>
            </a:ln>
          </c:spPr>
          <c:invertIfNegative val="0"/>
          <c:dLbls>
            <c:dLbl>
              <c:idx val="0"/>
              <c:layout>
                <c:manualLayout>
                  <c:x val="-0.56752993893170467"/>
                  <c:y val="0.84918638121818291"/>
                </c:manualLayout>
              </c:layout>
              <c:spPr>
                <a:solidFill>
                  <a:srgbClr val="FFFFFF"/>
                </a:solidFill>
                <a:ln w="3175">
                  <a:solidFill>
                    <a:srgbClr val="000000"/>
                  </a:solidFill>
                  <a:prstDash val="solid"/>
                </a:ln>
                <a:effectLst>
                  <a:outerShdw dist="35921" dir="2700000" algn="br">
                    <a:srgbClr val="000000"/>
                  </a:outerShdw>
                </a:effectLst>
              </c:spPr>
              <c:txPr>
                <a:bodyPr/>
                <a:lstStyle/>
                <a:p>
                  <a:pPr>
                    <a:defRPr sz="8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extLst>
                <c:ext xmlns:c15="http://schemas.microsoft.com/office/drawing/2012/chart" uri="{CE6537A1-D6FC-4f65-9D91-7224C49458BB}"/>
              </c:extLst>
            </c:dLbl>
            <c:spPr>
              <a:solidFill>
                <a:srgbClr val="FFFFFF"/>
              </a:solidFill>
              <a:ln w="3175">
                <a:solidFill>
                  <a:srgbClr val="000000"/>
                </a:solidFill>
                <a:prstDash val="solid"/>
              </a:ln>
              <a:effectLst>
                <a:outerShdw dist="35921" dir="2700000" algn="br">
                  <a:srgbClr val="000000"/>
                </a:outerShdw>
              </a:effectLst>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GRAFICO!$Q$8</c:f>
              <c:numCache>
                <c:formatCode>#,##0;[Red]#,##0</c:formatCode>
                <c:ptCount val="1"/>
                <c:pt idx="0">
                  <c:v>#N/A</c:v>
                </c:pt>
              </c:numCache>
            </c:numRef>
          </c:val>
        </c:ser>
        <c:dLbls>
          <c:showLegendKey val="0"/>
          <c:showVal val="0"/>
          <c:showCatName val="0"/>
          <c:showSerName val="0"/>
          <c:showPercent val="0"/>
          <c:showBubbleSize val="0"/>
        </c:dLbls>
        <c:gapWidth val="150"/>
        <c:shape val="box"/>
        <c:axId val="177643048"/>
        <c:axId val="180736288"/>
        <c:axId val="0"/>
      </c:bar3DChart>
      <c:catAx>
        <c:axId val="1776430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s-CO"/>
          </a:p>
        </c:txPr>
        <c:crossAx val="180736288"/>
        <c:crosses val="autoZero"/>
        <c:auto val="1"/>
        <c:lblAlgn val="ctr"/>
        <c:lblOffset val="100"/>
        <c:tickLblSkip val="1"/>
        <c:tickMarkSkip val="1"/>
        <c:noMultiLvlLbl val="0"/>
      </c:catAx>
      <c:valAx>
        <c:axId val="180736288"/>
        <c:scaling>
          <c:orientation val="minMax"/>
        </c:scaling>
        <c:delete val="0"/>
        <c:axPos val="l"/>
        <c:majorGridlines>
          <c:spPr>
            <a:ln w="3175">
              <a:solidFill>
                <a:srgbClr val="000000"/>
              </a:solidFill>
              <a:prstDash val="solid"/>
            </a:ln>
          </c:spPr>
        </c:majorGridlines>
        <c:numFmt formatCode="#,##0;[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s-CO"/>
          </a:p>
        </c:txPr>
        <c:crossAx val="177643048"/>
        <c:crosses val="autoZero"/>
        <c:crossBetween val="between"/>
      </c:valAx>
      <c:spPr>
        <a:noFill/>
        <a:ln w="25400">
          <a:noFill/>
        </a:ln>
      </c:spPr>
    </c:plotArea>
    <c:legend>
      <c:legendPos val="r"/>
      <c:layout>
        <c:manualLayout>
          <c:xMode val="edge"/>
          <c:yMode val="edge"/>
          <c:wMode val="edge"/>
          <c:hMode val="edge"/>
          <c:x val="0.76387772986537406"/>
          <c:y val="0.27203125471385042"/>
          <c:w val="0.99668643325135309"/>
          <c:h val="0.87739644613388845"/>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8100">
      <a:solidFill>
        <a:srgbClr val="0000FF"/>
      </a:solidFill>
      <a:prstDash val="solid"/>
    </a:ln>
  </c:spPr>
  <c:txPr>
    <a:bodyPr/>
    <a:lstStyle/>
    <a:p>
      <a:pPr>
        <a:defRPr sz="12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1860465116279071"/>
          <c:y val="0.2547172744662009"/>
          <c:w val="0.58720930232558144"/>
          <c:h val="0.47405714970098495"/>
        </c:manualLayout>
      </c:layout>
      <c:pie3DChart>
        <c:varyColors val="1"/>
        <c:ser>
          <c:idx val="0"/>
          <c:order val="0"/>
          <c:spPr>
            <a:solidFill>
              <a:srgbClr val="CCFFFF"/>
            </a:solidFill>
            <a:ln w="12700">
              <a:solidFill>
                <a:srgbClr val="000000"/>
              </a:solidFill>
              <a:prstDash val="solid"/>
            </a:ln>
          </c:spPr>
          <c:explosion val="25"/>
          <c:dPt>
            <c:idx val="0"/>
            <c:bubble3D val="0"/>
          </c:dPt>
          <c:dPt>
            <c:idx val="1"/>
            <c:bubble3D val="0"/>
            <c:spPr>
              <a:solidFill>
                <a:srgbClr val="3366FF"/>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95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howLeaderLines val="0"/>
            <c:extLst>
              <c:ext xmlns:c15="http://schemas.microsoft.com/office/drawing/2012/chart" uri="{CE6537A1-D6FC-4f65-9D91-7224C49458BB}"/>
            </c:extLst>
          </c:dLbls>
          <c:cat>
            <c:strRef>
              <c:f>GRAFICO!$U$7:$V$7</c:f>
              <c:strCache>
                <c:ptCount val="2"/>
                <c:pt idx="0">
                  <c:v>CERTIFICADOS REGISTRADOS</c:v>
                </c:pt>
                <c:pt idx="1">
                  <c:v>CERTIFICADOS POR REGISTRAR</c:v>
                </c:pt>
              </c:strCache>
            </c:strRef>
          </c:cat>
          <c:val>
            <c:numRef>
              <c:f>GRAFICO!$U$8:$V$8</c:f>
              <c:numCache>
                <c:formatCode>#,##0;[Red]#,##0</c:formatCode>
                <c:ptCount val="2"/>
                <c:pt idx="0">
                  <c:v>#N/A</c:v>
                </c:pt>
                <c:pt idx="1">
                  <c:v>#N/A</c:v>
                </c:pt>
              </c:numCache>
            </c:numRef>
          </c:val>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8100">
      <a:solidFill>
        <a:srgbClr val="0000FF"/>
      </a:solidFill>
      <a:prstDash val="solid"/>
    </a:ln>
  </c:spPr>
  <c:txPr>
    <a:bodyPr/>
    <a:lstStyle/>
    <a:p>
      <a:pPr>
        <a:defRPr sz="975"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4844745613299055"/>
          <c:y val="0.28571461243346158"/>
          <c:w val="0.50414129640319338"/>
          <c:h val="0.45199114917752531"/>
        </c:manualLayout>
      </c:layout>
      <c:pie3DChart>
        <c:varyColors val="1"/>
        <c:ser>
          <c:idx val="0"/>
          <c:order val="0"/>
          <c:spPr>
            <a:solidFill>
              <a:srgbClr val="9999FF"/>
            </a:solidFill>
            <a:ln w="12700">
              <a:solidFill>
                <a:srgbClr val="000000"/>
              </a:solidFill>
              <a:prstDash val="solid"/>
            </a:ln>
          </c:spPr>
          <c:explosion val="25"/>
          <c:dPt>
            <c:idx val="0"/>
            <c:bubble3D val="0"/>
          </c:dPt>
          <c:dPt>
            <c:idx val="1"/>
            <c:bubble3D val="0"/>
            <c:spPr>
              <a:solidFill>
                <a:srgbClr val="993366"/>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GRAFICO!$W$7:$X$7</c:f>
              <c:strCache>
                <c:ptCount val="2"/>
                <c:pt idx="0">
                  <c:v>REGISTROS EJECUTADOS</c:v>
                </c:pt>
                <c:pt idx="1">
                  <c:v>REGISTROS POR EJECUTAR</c:v>
                </c:pt>
              </c:strCache>
            </c:strRef>
          </c:cat>
          <c:val>
            <c:numRef>
              <c:f>GRAFICO!$W$8:$X$8</c:f>
              <c:numCache>
                <c:formatCode>#,##0;[Red]#,##0</c:formatCode>
                <c:ptCount val="2"/>
                <c:pt idx="0">
                  <c:v>#N/A</c:v>
                </c:pt>
                <c:pt idx="1">
                  <c:v>#N/A</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8100">
      <a:solidFill>
        <a:srgbClr val="0000FF"/>
      </a:solidFill>
      <a:prstDash val="solid"/>
    </a:ln>
  </c:spPr>
  <c:txPr>
    <a:bodyPr/>
    <a:lstStyle/>
    <a:p>
      <a:pPr>
        <a:defRPr sz="975"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38100</xdr:rowOff>
    </xdr:from>
    <xdr:to>
      <xdr:col>7</xdr:col>
      <xdr:colOff>1171575</xdr:colOff>
      <xdr:row>43</xdr:row>
      <xdr:rowOff>0</xdr:rowOff>
    </xdr:to>
    <xdr:graphicFrame macro="">
      <xdr:nvGraphicFramePr>
        <xdr:cNvPr id="310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12</xdr:row>
      <xdr:rowOff>28575</xdr:rowOff>
    </xdr:from>
    <xdr:to>
      <xdr:col>19</xdr:col>
      <xdr:colOff>1095375</xdr:colOff>
      <xdr:row>42</xdr:row>
      <xdr:rowOff>142875</xdr:rowOff>
    </xdr:to>
    <xdr:graphicFrame macro="">
      <xdr:nvGraphicFramePr>
        <xdr:cNvPr id="310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49</xdr:row>
      <xdr:rowOff>9525</xdr:rowOff>
    </xdr:from>
    <xdr:to>
      <xdr:col>5</xdr:col>
      <xdr:colOff>1323975</xdr:colOff>
      <xdr:row>74</xdr:row>
      <xdr:rowOff>0</xdr:rowOff>
    </xdr:to>
    <xdr:graphicFrame macro="">
      <xdr:nvGraphicFramePr>
        <xdr:cNvPr id="3110"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49</xdr:row>
      <xdr:rowOff>28575</xdr:rowOff>
    </xdr:from>
    <xdr:to>
      <xdr:col>16</xdr:col>
      <xdr:colOff>19050</xdr:colOff>
      <xdr:row>74</xdr:row>
      <xdr:rowOff>47625</xdr:rowOff>
    </xdr:to>
    <xdr:graphicFrame macro="">
      <xdr:nvGraphicFramePr>
        <xdr:cNvPr id="3111"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43"/>
  <sheetViews>
    <sheetView tabSelected="1" zoomScale="75" workbookViewId="0">
      <selection activeCell="B26" sqref="B26"/>
    </sheetView>
  </sheetViews>
  <sheetFormatPr baseColWidth="10" defaultRowHeight="12.75" x14ac:dyDescent="0.2"/>
  <cols>
    <col min="1" max="1" width="24.28515625" customWidth="1"/>
    <col min="2" max="2" width="41.140625" style="71" customWidth="1"/>
    <col min="3" max="4" width="24.7109375" style="26" customWidth="1"/>
    <col min="5" max="5" width="24.85546875" style="26" customWidth="1"/>
    <col min="6" max="6" width="23.7109375" style="26" customWidth="1"/>
    <col min="7" max="7" width="24.140625" style="26" customWidth="1"/>
    <col min="8" max="8" width="42.140625" style="26" customWidth="1"/>
  </cols>
  <sheetData>
    <row r="1" spans="1:8" x14ac:dyDescent="0.2">
      <c r="A1" s="24"/>
      <c r="B1" s="69"/>
    </row>
    <row r="2" spans="1:8" x14ac:dyDescent="0.2">
      <c r="A2" s="24"/>
      <c r="B2" s="70"/>
    </row>
    <row r="3" spans="1:8" x14ac:dyDescent="0.2">
      <c r="A3" s="25"/>
      <c r="B3" s="70"/>
      <c r="C3" s="73" t="s">
        <v>2315</v>
      </c>
    </row>
    <row r="4" spans="1:8" ht="13.5" thickBot="1" x14ac:dyDescent="0.25">
      <c r="A4" s="1"/>
      <c r="B4" s="70"/>
    </row>
    <row r="5" spans="1:8" s="5" customFormat="1" ht="23.25" customHeight="1" thickBot="1" x14ac:dyDescent="0.5">
      <c r="A5" s="38" t="s">
        <v>13</v>
      </c>
      <c r="B5" s="39"/>
      <c r="C5" s="35" t="s">
        <v>23</v>
      </c>
      <c r="D5" s="33" t="s">
        <v>8</v>
      </c>
      <c r="E5" s="34"/>
      <c r="F5" s="34"/>
      <c r="G5" s="34"/>
      <c r="H5" s="31" t="s">
        <v>10</v>
      </c>
    </row>
    <row r="6" spans="1:8" s="6" customFormat="1" ht="15.75" customHeight="1" x14ac:dyDescent="0.4">
      <c r="A6" s="40" t="s">
        <v>12</v>
      </c>
      <c r="B6" s="42" t="s">
        <v>0</v>
      </c>
      <c r="C6" s="36"/>
      <c r="D6" s="32" t="s">
        <v>7</v>
      </c>
      <c r="E6" s="29" t="s">
        <v>2312</v>
      </c>
      <c r="F6" s="29" t="s">
        <v>25</v>
      </c>
      <c r="G6" s="29" t="s">
        <v>2313</v>
      </c>
      <c r="H6" s="30" t="s">
        <v>9</v>
      </c>
    </row>
    <row r="7" spans="1:8" s="7" customFormat="1" ht="55.5" customHeight="1" thickBot="1" x14ac:dyDescent="0.35">
      <c r="A7" s="41"/>
      <c r="B7" s="43"/>
      <c r="C7" s="37"/>
      <c r="D7" s="27" t="s">
        <v>2314</v>
      </c>
      <c r="E7" s="27" t="s">
        <v>2314</v>
      </c>
      <c r="F7" s="27" t="s">
        <v>2314</v>
      </c>
      <c r="G7" s="27" t="s">
        <v>2314</v>
      </c>
      <c r="H7" s="28" t="s">
        <v>4</v>
      </c>
    </row>
    <row r="8" spans="1:8" x14ac:dyDescent="0.2">
      <c r="A8" s="10" t="s">
        <v>29</v>
      </c>
      <c r="B8" s="72" t="s">
        <v>30</v>
      </c>
      <c r="C8" s="26">
        <v>336311718208</v>
      </c>
      <c r="D8" s="26">
        <v>242348427513.31</v>
      </c>
      <c r="E8" s="26">
        <v>192756522627.04999</v>
      </c>
      <c r="F8" s="26">
        <v>160670082805.87</v>
      </c>
      <c r="G8" s="26">
        <v>151579321666.04999</v>
      </c>
      <c r="H8" s="26">
        <v>93963290694.690002</v>
      </c>
    </row>
    <row r="9" spans="1:8" x14ac:dyDescent="0.2">
      <c r="A9" s="10" t="s">
        <v>31</v>
      </c>
      <c r="B9" s="72" t="s">
        <v>32</v>
      </c>
      <c r="C9" s="26">
        <v>336311718208</v>
      </c>
      <c r="D9" s="26">
        <v>242348427513.31</v>
      </c>
      <c r="E9" s="26">
        <v>192756522627.04999</v>
      </c>
      <c r="F9" s="26">
        <v>160670082805.87</v>
      </c>
      <c r="G9" s="26">
        <v>151579321666.04999</v>
      </c>
      <c r="H9" s="26">
        <v>93963290694.690002</v>
      </c>
    </row>
    <row r="10" spans="1:8" ht="25.5" x14ac:dyDescent="0.2">
      <c r="A10" s="10" t="s">
        <v>33</v>
      </c>
      <c r="B10" s="72" t="s">
        <v>34</v>
      </c>
      <c r="C10" s="26">
        <v>335578553671</v>
      </c>
      <c r="D10" s="26">
        <v>241755888369.31</v>
      </c>
      <c r="E10" s="26">
        <v>192653167474.04999</v>
      </c>
      <c r="F10" s="26">
        <v>160566727652.87</v>
      </c>
      <c r="G10" s="26">
        <v>151475966513.04999</v>
      </c>
      <c r="H10" s="26">
        <v>93822665301.690002</v>
      </c>
    </row>
    <row r="11" spans="1:8" x14ac:dyDescent="0.2">
      <c r="A11" s="10" t="s">
        <v>35</v>
      </c>
      <c r="B11" s="72" t="s">
        <v>36</v>
      </c>
      <c r="C11" s="26">
        <v>30885312266</v>
      </c>
      <c r="D11" s="26">
        <v>20556427712</v>
      </c>
      <c r="E11" s="26">
        <v>20127778800</v>
      </c>
      <c r="F11" s="26">
        <v>17737445573</v>
      </c>
      <c r="G11" s="26">
        <v>15262013892.34</v>
      </c>
      <c r="H11" s="26">
        <v>10328884554</v>
      </c>
    </row>
    <row r="12" spans="1:8" x14ac:dyDescent="0.2">
      <c r="A12" s="10" t="s">
        <v>37</v>
      </c>
      <c r="B12" s="72" t="s">
        <v>38</v>
      </c>
      <c r="C12" s="26">
        <v>1617861168</v>
      </c>
      <c r="D12" s="26">
        <v>1067145540</v>
      </c>
      <c r="E12" s="26">
        <v>1067145540</v>
      </c>
      <c r="F12" s="26">
        <v>1067145540</v>
      </c>
      <c r="G12" s="26">
        <v>930538062</v>
      </c>
      <c r="H12" s="26">
        <v>550715628</v>
      </c>
    </row>
    <row r="13" spans="1:8" x14ac:dyDescent="0.2">
      <c r="A13" s="10" t="s">
        <v>39</v>
      </c>
      <c r="B13" s="72" t="s">
        <v>38</v>
      </c>
      <c r="C13" s="26">
        <v>1617861168</v>
      </c>
      <c r="D13" s="26">
        <v>1067145540</v>
      </c>
      <c r="E13" s="26">
        <v>1067145540</v>
      </c>
      <c r="F13" s="26">
        <v>1067145540</v>
      </c>
      <c r="G13" s="26">
        <v>930538062</v>
      </c>
      <c r="H13" s="26">
        <v>550715628</v>
      </c>
    </row>
    <row r="14" spans="1:8" x14ac:dyDescent="0.2">
      <c r="A14" s="10" t="s">
        <v>40</v>
      </c>
      <c r="B14" s="72" t="s">
        <v>41</v>
      </c>
      <c r="C14" s="26">
        <v>964887466</v>
      </c>
      <c r="D14" s="26">
        <v>640391385</v>
      </c>
      <c r="E14" s="26">
        <v>640391385</v>
      </c>
      <c r="F14" s="26">
        <v>640391385</v>
      </c>
      <c r="G14" s="26">
        <v>559267366</v>
      </c>
      <c r="H14" s="26">
        <v>324496081</v>
      </c>
    </row>
    <row r="15" spans="1:8" x14ac:dyDescent="0.2">
      <c r="A15" s="10" t="s">
        <v>42</v>
      </c>
      <c r="B15" s="72" t="s">
        <v>41</v>
      </c>
      <c r="C15" s="26">
        <v>880015466</v>
      </c>
      <c r="D15" s="26">
        <v>640391385</v>
      </c>
      <c r="E15" s="26">
        <v>640391385</v>
      </c>
      <c r="F15" s="26">
        <v>640391385</v>
      </c>
      <c r="G15" s="26">
        <v>559267366</v>
      </c>
      <c r="H15" s="26">
        <v>239624081</v>
      </c>
    </row>
    <row r="16" spans="1:8" x14ac:dyDescent="0.2">
      <c r="A16" s="10" t="s">
        <v>43</v>
      </c>
      <c r="B16" s="72" t="s">
        <v>41</v>
      </c>
      <c r="C16" s="26">
        <v>84872000</v>
      </c>
      <c r="D16" s="26">
        <v>0</v>
      </c>
      <c r="E16" s="26">
        <v>0</v>
      </c>
      <c r="F16" s="26">
        <v>0</v>
      </c>
      <c r="G16" s="26">
        <v>0</v>
      </c>
      <c r="H16" s="26">
        <v>84872000</v>
      </c>
    </row>
    <row r="17" spans="1:8" x14ac:dyDescent="0.2">
      <c r="A17" s="10" t="s">
        <v>44</v>
      </c>
      <c r="B17" s="72" t="s">
        <v>45</v>
      </c>
      <c r="C17" s="26">
        <v>1036759366</v>
      </c>
      <c r="D17" s="26">
        <v>676506226</v>
      </c>
      <c r="E17" s="26">
        <v>676506226</v>
      </c>
      <c r="F17" s="26">
        <v>676506226</v>
      </c>
      <c r="G17" s="26">
        <v>586442948</v>
      </c>
      <c r="H17" s="26">
        <v>360253140</v>
      </c>
    </row>
    <row r="18" spans="1:8" x14ac:dyDescent="0.2">
      <c r="A18" s="10" t="s">
        <v>46</v>
      </c>
      <c r="B18" s="72" t="s">
        <v>45</v>
      </c>
      <c r="C18" s="26">
        <v>1036759366</v>
      </c>
      <c r="D18" s="26">
        <v>676506226</v>
      </c>
      <c r="E18" s="26">
        <v>676506226</v>
      </c>
      <c r="F18" s="26">
        <v>676506226</v>
      </c>
      <c r="G18" s="26">
        <v>586442948</v>
      </c>
      <c r="H18" s="26">
        <v>360253140</v>
      </c>
    </row>
    <row r="19" spans="1:8" x14ac:dyDescent="0.2">
      <c r="A19" s="10" t="s">
        <v>47</v>
      </c>
      <c r="B19" s="72" t="s">
        <v>48</v>
      </c>
      <c r="C19" s="26">
        <v>27215524266</v>
      </c>
      <c r="D19" s="26">
        <v>18172384561</v>
      </c>
      <c r="E19" s="26">
        <v>17743735649</v>
      </c>
      <c r="F19" s="26">
        <v>15353402422</v>
      </c>
      <c r="G19" s="26">
        <v>13185765516.34</v>
      </c>
      <c r="H19" s="26">
        <v>9043139705</v>
      </c>
    </row>
    <row r="20" spans="1:8" x14ac:dyDescent="0.2">
      <c r="A20" s="10" t="s">
        <v>49</v>
      </c>
      <c r="B20" s="72" t="s">
        <v>50</v>
      </c>
      <c r="C20" s="26">
        <v>8545804399</v>
      </c>
      <c r="D20" s="26">
        <v>5275944838</v>
      </c>
      <c r="E20" s="26">
        <v>5197126377</v>
      </c>
      <c r="F20" s="26">
        <v>5148807834</v>
      </c>
      <c r="G20" s="26">
        <v>4082154003.3400002</v>
      </c>
      <c r="H20" s="26">
        <v>3269859561</v>
      </c>
    </row>
    <row r="21" spans="1:8" x14ac:dyDescent="0.2">
      <c r="A21" s="10" t="s">
        <v>51</v>
      </c>
      <c r="B21" s="72" t="s">
        <v>52</v>
      </c>
      <c r="C21" s="26">
        <v>3907139920</v>
      </c>
      <c r="D21" s="26">
        <v>2309187500</v>
      </c>
      <c r="E21" s="26">
        <v>2309187500</v>
      </c>
      <c r="F21" s="26">
        <v>2309187500</v>
      </c>
      <c r="G21" s="26">
        <v>1756140974</v>
      </c>
      <c r="H21" s="26">
        <v>1597952420</v>
      </c>
    </row>
    <row r="22" spans="1:8" x14ac:dyDescent="0.2">
      <c r="A22" s="10" t="s">
        <v>53</v>
      </c>
      <c r="B22" s="72" t="s">
        <v>54</v>
      </c>
      <c r="C22" s="26">
        <v>431000000</v>
      </c>
      <c r="D22" s="26">
        <v>270279551</v>
      </c>
      <c r="E22" s="26">
        <v>270279551</v>
      </c>
      <c r="F22" s="26">
        <v>270279551</v>
      </c>
      <c r="G22" s="26">
        <v>202112559</v>
      </c>
      <c r="H22" s="26">
        <v>160720449</v>
      </c>
    </row>
    <row r="23" spans="1:8" x14ac:dyDescent="0.2">
      <c r="A23" s="10" t="s">
        <v>55</v>
      </c>
      <c r="B23" s="72" t="s">
        <v>56</v>
      </c>
      <c r="C23" s="26">
        <v>24000000</v>
      </c>
      <c r="D23" s="26">
        <v>13963799</v>
      </c>
      <c r="E23" s="26">
        <v>13963799</v>
      </c>
      <c r="F23" s="26">
        <v>13963799</v>
      </c>
      <c r="G23" s="26">
        <v>10584468</v>
      </c>
      <c r="H23" s="26">
        <v>10036201</v>
      </c>
    </row>
    <row r="24" spans="1:8" x14ac:dyDescent="0.2">
      <c r="A24" s="10" t="s">
        <v>57</v>
      </c>
      <c r="B24" s="72" t="s">
        <v>58</v>
      </c>
      <c r="C24" s="26">
        <v>150000000</v>
      </c>
      <c r="D24" s="26">
        <v>131407619</v>
      </c>
      <c r="E24" s="26">
        <v>131407619</v>
      </c>
      <c r="F24" s="26">
        <v>131407619</v>
      </c>
      <c r="G24" s="26">
        <v>97811049</v>
      </c>
      <c r="H24" s="26">
        <v>18592381</v>
      </c>
    </row>
    <row r="25" spans="1:8" x14ac:dyDescent="0.2">
      <c r="A25" s="10" t="s">
        <v>59</v>
      </c>
      <c r="B25" s="72" t="s">
        <v>60</v>
      </c>
      <c r="C25" s="26">
        <v>371000000</v>
      </c>
      <c r="D25" s="26">
        <v>193527009</v>
      </c>
      <c r="E25" s="26">
        <v>193527009</v>
      </c>
      <c r="F25" s="26">
        <v>193527009</v>
      </c>
      <c r="G25" s="26">
        <v>146532174</v>
      </c>
      <c r="H25" s="26">
        <v>177472991</v>
      </c>
    </row>
    <row r="26" spans="1:8" x14ac:dyDescent="0.2">
      <c r="A26" s="10" t="s">
        <v>61</v>
      </c>
      <c r="B26" s="72" t="s">
        <v>62</v>
      </c>
      <c r="C26" s="26">
        <v>254978039</v>
      </c>
      <c r="D26" s="26">
        <v>140599012</v>
      </c>
      <c r="E26" s="26">
        <v>140599012</v>
      </c>
      <c r="F26" s="26">
        <v>140599012</v>
      </c>
      <c r="G26" s="26">
        <v>105854768</v>
      </c>
      <c r="H26" s="26">
        <v>114379027</v>
      </c>
    </row>
    <row r="27" spans="1:8" x14ac:dyDescent="0.2">
      <c r="A27" s="10" t="s">
        <v>63</v>
      </c>
      <c r="B27" s="72" t="s">
        <v>64</v>
      </c>
      <c r="C27" s="26">
        <v>194565415</v>
      </c>
      <c r="D27" s="26">
        <v>178825840</v>
      </c>
      <c r="E27" s="26">
        <v>178825840</v>
      </c>
      <c r="F27" s="26">
        <v>178825840</v>
      </c>
      <c r="G27" s="26">
        <v>178825840</v>
      </c>
      <c r="H27" s="26">
        <v>15739575</v>
      </c>
    </row>
    <row r="28" spans="1:8" x14ac:dyDescent="0.2">
      <c r="A28" s="10" t="s">
        <v>65</v>
      </c>
      <c r="B28" s="72" t="s">
        <v>66</v>
      </c>
      <c r="C28" s="26">
        <v>42456896</v>
      </c>
      <c r="D28" s="26">
        <v>42456896</v>
      </c>
      <c r="E28" s="26">
        <v>42456896</v>
      </c>
      <c r="F28" s="26">
        <v>42456896</v>
      </c>
      <c r="G28" s="26">
        <v>42456896</v>
      </c>
      <c r="H28" s="26">
        <v>0</v>
      </c>
    </row>
    <row r="29" spans="1:8" x14ac:dyDescent="0.2">
      <c r="A29" s="10" t="s">
        <v>67</v>
      </c>
      <c r="B29" s="72" t="s">
        <v>68</v>
      </c>
      <c r="C29" s="26">
        <v>32000000</v>
      </c>
      <c r="D29" s="26">
        <v>14043928</v>
      </c>
      <c r="E29" s="26">
        <v>14043928</v>
      </c>
      <c r="F29" s="26">
        <v>14043928</v>
      </c>
      <c r="G29" s="26">
        <v>10541948</v>
      </c>
      <c r="H29" s="26">
        <v>17956072</v>
      </c>
    </row>
    <row r="30" spans="1:8" x14ac:dyDescent="0.2">
      <c r="A30" s="10" t="s">
        <v>69</v>
      </c>
      <c r="B30" s="72" t="s">
        <v>70</v>
      </c>
      <c r="C30" s="26">
        <v>20392111</v>
      </c>
      <c r="D30" s="26">
        <v>2013902</v>
      </c>
      <c r="E30" s="26">
        <v>2013902</v>
      </c>
      <c r="F30" s="26">
        <v>2013902</v>
      </c>
      <c r="G30" s="26">
        <v>2013902</v>
      </c>
      <c r="H30" s="26">
        <v>18378209</v>
      </c>
    </row>
    <row r="31" spans="1:8" x14ac:dyDescent="0.2">
      <c r="A31" s="10" t="s">
        <v>71</v>
      </c>
      <c r="B31" s="72" t="s">
        <v>72</v>
      </c>
      <c r="C31" s="26">
        <v>113000000</v>
      </c>
      <c r="D31" s="26">
        <v>74528092</v>
      </c>
      <c r="E31" s="26">
        <v>74528092</v>
      </c>
      <c r="F31" s="26">
        <v>74528092</v>
      </c>
      <c r="G31" s="26">
        <v>55438852</v>
      </c>
      <c r="H31" s="26">
        <v>38471908</v>
      </c>
    </row>
    <row r="32" spans="1:8" x14ac:dyDescent="0.2">
      <c r="A32" s="10" t="s">
        <v>73</v>
      </c>
      <c r="B32" s="72" t="s">
        <v>74</v>
      </c>
      <c r="C32" s="26">
        <v>39044740</v>
      </c>
      <c r="D32" s="26">
        <v>25611853</v>
      </c>
      <c r="E32" s="26">
        <v>25611853</v>
      </c>
      <c r="F32" s="26">
        <v>25611853</v>
      </c>
      <c r="G32" s="26">
        <v>12514343</v>
      </c>
      <c r="H32" s="26">
        <v>13432887</v>
      </c>
    </row>
    <row r="33" spans="1:8" x14ac:dyDescent="0.2">
      <c r="A33" s="10" t="s">
        <v>75</v>
      </c>
      <c r="B33" s="72" t="s">
        <v>76</v>
      </c>
      <c r="C33" s="26">
        <v>30000000</v>
      </c>
      <c r="D33" s="26">
        <v>13020126</v>
      </c>
      <c r="E33" s="26">
        <v>13020126</v>
      </c>
      <c r="F33" s="26">
        <v>13020126</v>
      </c>
      <c r="G33" s="26">
        <v>10092615</v>
      </c>
      <c r="H33" s="26">
        <v>16979874</v>
      </c>
    </row>
    <row r="34" spans="1:8" x14ac:dyDescent="0.2">
      <c r="A34" s="10" t="s">
        <v>77</v>
      </c>
      <c r="B34" s="72" t="s">
        <v>78</v>
      </c>
      <c r="C34" s="26">
        <v>7808948</v>
      </c>
      <c r="D34" s="26">
        <v>3754303</v>
      </c>
      <c r="E34" s="26">
        <v>3754303</v>
      </c>
      <c r="F34" s="26">
        <v>3754303</v>
      </c>
      <c r="G34" s="26">
        <v>3754303</v>
      </c>
      <c r="H34" s="26">
        <v>4054645</v>
      </c>
    </row>
    <row r="35" spans="1:8" x14ac:dyDescent="0.2">
      <c r="A35" s="10" t="s">
        <v>79</v>
      </c>
      <c r="B35" s="72" t="s">
        <v>80</v>
      </c>
      <c r="C35" s="26">
        <v>448386904</v>
      </c>
      <c r="D35" s="26">
        <v>249230694</v>
      </c>
      <c r="E35" s="26">
        <v>249230694</v>
      </c>
      <c r="F35" s="26">
        <v>249230694</v>
      </c>
      <c r="G35" s="26">
        <v>183440246</v>
      </c>
      <c r="H35" s="26">
        <v>199156210</v>
      </c>
    </row>
    <row r="36" spans="1:8" x14ac:dyDescent="0.2">
      <c r="A36" s="10" t="s">
        <v>81</v>
      </c>
      <c r="B36" s="72" t="s">
        <v>82</v>
      </c>
      <c r="C36" s="26">
        <v>640016800</v>
      </c>
      <c r="D36" s="26">
        <v>351327063</v>
      </c>
      <c r="E36" s="26">
        <v>351327063</v>
      </c>
      <c r="F36" s="26">
        <v>351327063</v>
      </c>
      <c r="G36" s="26">
        <v>258472167</v>
      </c>
      <c r="H36" s="26">
        <v>288689737</v>
      </c>
    </row>
    <row r="37" spans="1:8" ht="25.5" x14ac:dyDescent="0.2">
      <c r="A37" s="10" t="s">
        <v>83</v>
      </c>
      <c r="B37" s="72" t="s">
        <v>84</v>
      </c>
      <c r="C37" s="26">
        <v>27892232</v>
      </c>
      <c r="D37" s="26">
        <v>19562024</v>
      </c>
      <c r="E37" s="26">
        <v>19562024</v>
      </c>
      <c r="F37" s="26">
        <v>18894656</v>
      </c>
      <c r="G37" s="26">
        <v>14703588</v>
      </c>
      <c r="H37" s="26">
        <v>8330208</v>
      </c>
    </row>
    <row r="38" spans="1:8" x14ac:dyDescent="0.2">
      <c r="A38" s="10" t="s">
        <v>85</v>
      </c>
      <c r="B38" s="72" t="s">
        <v>86</v>
      </c>
      <c r="C38" s="26">
        <v>190254200</v>
      </c>
      <c r="D38" s="26">
        <v>97517626</v>
      </c>
      <c r="E38" s="26">
        <v>97517626</v>
      </c>
      <c r="F38" s="26">
        <v>97517626</v>
      </c>
      <c r="G38" s="26">
        <v>73383046</v>
      </c>
      <c r="H38" s="26">
        <v>92736574</v>
      </c>
    </row>
    <row r="39" spans="1:8" x14ac:dyDescent="0.2">
      <c r="A39" s="10" t="s">
        <v>87</v>
      </c>
      <c r="B39" s="72" t="s">
        <v>88</v>
      </c>
      <c r="C39" s="26">
        <v>26875696</v>
      </c>
      <c r="D39" s="26">
        <v>16247607</v>
      </c>
      <c r="E39" s="26">
        <v>16247607</v>
      </c>
      <c r="F39" s="26">
        <v>16247607</v>
      </c>
      <c r="G39" s="26">
        <v>12226777</v>
      </c>
      <c r="H39" s="26">
        <v>10628089</v>
      </c>
    </row>
    <row r="40" spans="1:8" x14ac:dyDescent="0.2">
      <c r="A40" s="10" t="s">
        <v>89</v>
      </c>
      <c r="B40" s="72" t="s">
        <v>90</v>
      </c>
      <c r="C40" s="26">
        <v>26875696</v>
      </c>
      <c r="D40" s="26">
        <v>16247607</v>
      </c>
      <c r="E40" s="26">
        <v>16247607</v>
      </c>
      <c r="F40" s="26">
        <v>16247607</v>
      </c>
      <c r="G40" s="26">
        <v>12226777</v>
      </c>
      <c r="H40" s="26">
        <v>10628089</v>
      </c>
    </row>
    <row r="41" spans="1:8" x14ac:dyDescent="0.2">
      <c r="A41" s="10" t="s">
        <v>91</v>
      </c>
      <c r="B41" s="72" t="s">
        <v>92</v>
      </c>
      <c r="C41" s="26">
        <v>213005592</v>
      </c>
      <c r="D41" s="26">
        <v>130030640</v>
      </c>
      <c r="E41" s="26">
        <v>130030640</v>
      </c>
      <c r="F41" s="26">
        <v>130030640</v>
      </c>
      <c r="G41" s="26">
        <v>97848400</v>
      </c>
      <c r="H41" s="26">
        <v>82974952</v>
      </c>
    </row>
    <row r="42" spans="1:8" x14ac:dyDescent="0.2">
      <c r="A42" s="10" t="s">
        <v>93</v>
      </c>
      <c r="B42" s="72" t="s">
        <v>94</v>
      </c>
      <c r="C42" s="26">
        <v>62751393</v>
      </c>
      <c r="D42" s="26">
        <v>32507114</v>
      </c>
      <c r="E42" s="26">
        <v>32507114</v>
      </c>
      <c r="F42" s="26">
        <v>32507114</v>
      </c>
      <c r="G42" s="26">
        <v>24462054</v>
      </c>
      <c r="H42" s="26">
        <v>30244279</v>
      </c>
    </row>
    <row r="43" spans="1:8" x14ac:dyDescent="0.2">
      <c r="A43" s="10" t="s">
        <v>95</v>
      </c>
      <c r="B43" s="72" t="s">
        <v>96</v>
      </c>
      <c r="C43" s="26">
        <v>0</v>
      </c>
      <c r="D43" s="26">
        <v>0</v>
      </c>
      <c r="E43" s="26">
        <v>0</v>
      </c>
      <c r="F43" s="26">
        <v>0</v>
      </c>
      <c r="G43" s="26">
        <v>0</v>
      </c>
      <c r="H43" s="26">
        <v>0</v>
      </c>
    </row>
    <row r="44" spans="1:8" x14ac:dyDescent="0.2">
      <c r="A44" s="10" t="s">
        <v>97</v>
      </c>
      <c r="B44" s="72" t="s">
        <v>98</v>
      </c>
      <c r="C44" s="26">
        <v>0</v>
      </c>
      <c r="D44" s="26">
        <v>0</v>
      </c>
      <c r="E44" s="26">
        <v>0</v>
      </c>
      <c r="F44" s="26">
        <v>0</v>
      </c>
      <c r="G44" s="26">
        <v>0</v>
      </c>
      <c r="H44" s="26">
        <v>0</v>
      </c>
    </row>
    <row r="45" spans="1:8" ht="25.5" x14ac:dyDescent="0.2">
      <c r="A45" s="10" t="s">
        <v>99</v>
      </c>
      <c r="B45" s="72" t="s">
        <v>100</v>
      </c>
      <c r="C45" s="26">
        <v>0</v>
      </c>
      <c r="D45" s="26">
        <v>0</v>
      </c>
      <c r="E45" s="26">
        <v>0</v>
      </c>
      <c r="F45" s="26">
        <v>0</v>
      </c>
      <c r="G45" s="26">
        <v>0</v>
      </c>
      <c r="H45" s="26">
        <v>0</v>
      </c>
    </row>
    <row r="46" spans="1:8" ht="25.5" x14ac:dyDescent="0.2">
      <c r="A46" s="10" t="s">
        <v>101</v>
      </c>
      <c r="B46" s="72" t="s">
        <v>102</v>
      </c>
      <c r="C46" s="26">
        <v>807755761</v>
      </c>
      <c r="D46" s="26">
        <v>505478695</v>
      </c>
      <c r="E46" s="26">
        <v>488478695</v>
      </c>
      <c r="F46" s="26">
        <v>470478695</v>
      </c>
      <c r="G46" s="26">
        <v>424988031</v>
      </c>
      <c r="H46" s="26">
        <v>302277066</v>
      </c>
    </row>
    <row r="47" spans="1:8" x14ac:dyDescent="0.2">
      <c r="A47" s="10" t="s">
        <v>103</v>
      </c>
      <c r="B47" s="72" t="s">
        <v>104</v>
      </c>
      <c r="C47" s="26">
        <v>130000000</v>
      </c>
      <c r="D47" s="26">
        <v>120000000</v>
      </c>
      <c r="E47" s="26">
        <v>58181539</v>
      </c>
      <c r="F47" s="26">
        <v>58057364</v>
      </c>
      <c r="G47" s="26">
        <v>52490968</v>
      </c>
      <c r="H47" s="26">
        <v>10000000</v>
      </c>
    </row>
    <row r="48" spans="1:8" x14ac:dyDescent="0.2">
      <c r="A48" s="10" t="s">
        <v>105</v>
      </c>
      <c r="B48" s="72" t="s">
        <v>106</v>
      </c>
      <c r="C48" s="26">
        <v>284604056</v>
      </c>
      <c r="D48" s="26">
        <v>271601333</v>
      </c>
      <c r="E48" s="26">
        <v>271601333</v>
      </c>
      <c r="F48" s="26">
        <v>271601333</v>
      </c>
      <c r="G48" s="26">
        <v>271589693.33999997</v>
      </c>
      <c r="H48" s="26">
        <v>13002723</v>
      </c>
    </row>
    <row r="49" spans="1:8" x14ac:dyDescent="0.2">
      <c r="A49" s="10" t="s">
        <v>107</v>
      </c>
      <c r="B49" s="72" t="s">
        <v>108</v>
      </c>
      <c r="C49" s="26">
        <v>30000000</v>
      </c>
      <c r="D49" s="26">
        <v>19812000</v>
      </c>
      <c r="E49" s="26">
        <v>19812000</v>
      </c>
      <c r="F49" s="26">
        <v>3285000</v>
      </c>
      <c r="G49" s="26">
        <v>3285000</v>
      </c>
      <c r="H49" s="26">
        <v>10188000</v>
      </c>
    </row>
    <row r="50" spans="1:8" x14ac:dyDescent="0.2">
      <c r="A50" s="10" t="s">
        <v>109</v>
      </c>
      <c r="B50" s="72" t="s">
        <v>110</v>
      </c>
      <c r="C50" s="26">
        <v>40000000</v>
      </c>
      <c r="D50" s="26">
        <v>33163005</v>
      </c>
      <c r="E50" s="26">
        <v>33163005</v>
      </c>
      <c r="F50" s="26">
        <v>20163005</v>
      </c>
      <c r="G50" s="26">
        <v>18362565</v>
      </c>
      <c r="H50" s="26">
        <v>6836995</v>
      </c>
    </row>
    <row r="51" spans="1:8" x14ac:dyDescent="0.2">
      <c r="A51" s="10" t="s">
        <v>111</v>
      </c>
      <c r="B51" s="72" t="s">
        <v>112</v>
      </c>
      <c r="C51" s="26">
        <v>7097865152</v>
      </c>
      <c r="D51" s="26">
        <v>5836932358</v>
      </c>
      <c r="E51" s="26">
        <v>5505729107</v>
      </c>
      <c r="F51" s="26">
        <v>3457846323</v>
      </c>
      <c r="G51" s="26">
        <v>3109972682</v>
      </c>
      <c r="H51" s="26">
        <v>1260932794</v>
      </c>
    </row>
    <row r="52" spans="1:8" x14ac:dyDescent="0.2">
      <c r="A52" s="10" t="s">
        <v>113</v>
      </c>
      <c r="B52" s="72" t="s">
        <v>114</v>
      </c>
      <c r="C52" s="26">
        <v>6646665152</v>
      </c>
      <c r="D52" s="26">
        <v>5411759964</v>
      </c>
      <c r="E52" s="26">
        <v>5211236442</v>
      </c>
      <c r="F52" s="26">
        <v>3327235288</v>
      </c>
      <c r="G52" s="26">
        <v>2990455996</v>
      </c>
      <c r="H52" s="26">
        <v>1234905188</v>
      </c>
    </row>
    <row r="53" spans="1:8" x14ac:dyDescent="0.2">
      <c r="A53" s="10" t="s">
        <v>115</v>
      </c>
      <c r="B53" s="72" t="s">
        <v>116</v>
      </c>
      <c r="C53" s="26">
        <v>2439300273</v>
      </c>
      <c r="D53" s="26">
        <v>2295895707</v>
      </c>
      <c r="E53" s="26">
        <v>2172189033</v>
      </c>
      <c r="F53" s="26">
        <v>1110130035</v>
      </c>
      <c r="G53" s="26">
        <v>952531259</v>
      </c>
      <c r="H53" s="26">
        <v>143404566</v>
      </c>
    </row>
    <row r="54" spans="1:8" x14ac:dyDescent="0.2">
      <c r="A54" s="10" t="s">
        <v>117</v>
      </c>
      <c r="B54" s="72" t="s">
        <v>118</v>
      </c>
      <c r="C54" s="26">
        <v>15350000</v>
      </c>
      <c r="D54" s="26">
        <v>15350000</v>
      </c>
      <c r="E54" s="26">
        <v>15350000</v>
      </c>
      <c r="F54" s="26">
        <v>3350000</v>
      </c>
      <c r="G54" s="26">
        <v>3350000</v>
      </c>
      <c r="H54" s="26">
        <v>0</v>
      </c>
    </row>
    <row r="55" spans="1:8" x14ac:dyDescent="0.2">
      <c r="A55" s="10" t="s">
        <v>119</v>
      </c>
      <c r="B55" s="72" t="s">
        <v>120</v>
      </c>
      <c r="C55" s="26">
        <v>16650000</v>
      </c>
      <c r="D55" s="26">
        <v>0</v>
      </c>
      <c r="E55" s="26">
        <v>0</v>
      </c>
      <c r="F55" s="26">
        <v>0</v>
      </c>
      <c r="G55" s="26">
        <v>0</v>
      </c>
      <c r="H55" s="26">
        <v>16650000</v>
      </c>
    </row>
    <row r="56" spans="1:8" x14ac:dyDescent="0.2">
      <c r="A56" s="10" t="s">
        <v>121</v>
      </c>
      <c r="B56" s="72" t="s">
        <v>122</v>
      </c>
      <c r="C56" s="26">
        <v>155000000</v>
      </c>
      <c r="D56" s="26">
        <v>91967893</v>
      </c>
      <c r="E56" s="26">
        <v>67618819</v>
      </c>
      <c r="F56" s="26">
        <v>64198819</v>
      </c>
      <c r="G56" s="26">
        <v>44056349</v>
      </c>
      <c r="H56" s="26">
        <v>63032107</v>
      </c>
    </row>
    <row r="57" spans="1:8" x14ac:dyDescent="0.2">
      <c r="A57" s="10" t="s">
        <v>123</v>
      </c>
      <c r="B57" s="72" t="s">
        <v>124</v>
      </c>
      <c r="C57" s="26">
        <v>48000000</v>
      </c>
      <c r="D57" s="26">
        <v>47002560</v>
      </c>
      <c r="E57" s="26">
        <v>40002560</v>
      </c>
      <c r="F57" s="26">
        <v>25846338</v>
      </c>
      <c r="G57" s="26">
        <v>19663920</v>
      </c>
      <c r="H57" s="26">
        <v>997440</v>
      </c>
    </row>
    <row r="58" spans="1:8" x14ac:dyDescent="0.2">
      <c r="A58" s="10" t="s">
        <v>125</v>
      </c>
      <c r="B58" s="72" t="s">
        <v>126</v>
      </c>
      <c r="C58" s="26">
        <v>31500000</v>
      </c>
      <c r="D58" s="26">
        <v>27000000</v>
      </c>
      <c r="E58" s="26">
        <v>27000000</v>
      </c>
      <c r="F58" s="26">
        <v>23500000</v>
      </c>
      <c r="G58" s="26">
        <v>23500000</v>
      </c>
      <c r="H58" s="26">
        <v>4500000</v>
      </c>
    </row>
    <row r="59" spans="1:8" x14ac:dyDescent="0.2">
      <c r="A59" s="10" t="s">
        <v>127</v>
      </c>
      <c r="B59" s="72" t="s">
        <v>128</v>
      </c>
      <c r="C59" s="26">
        <v>2000000</v>
      </c>
      <c r="D59" s="26">
        <v>0</v>
      </c>
      <c r="E59" s="26">
        <v>0</v>
      </c>
      <c r="F59" s="26">
        <v>0</v>
      </c>
      <c r="G59" s="26">
        <v>0</v>
      </c>
      <c r="H59" s="26">
        <v>2000000</v>
      </c>
    </row>
    <row r="60" spans="1:8" x14ac:dyDescent="0.2">
      <c r="A60" s="10" t="s">
        <v>129</v>
      </c>
      <c r="B60" s="72" t="s">
        <v>130</v>
      </c>
      <c r="C60" s="26">
        <v>42000000</v>
      </c>
      <c r="D60" s="26">
        <v>29999946</v>
      </c>
      <c r="E60" s="26">
        <v>29999946</v>
      </c>
      <c r="F60" s="26">
        <v>29999946</v>
      </c>
      <c r="G60" s="26">
        <v>29999946</v>
      </c>
      <c r="H60" s="26">
        <v>12000054</v>
      </c>
    </row>
    <row r="61" spans="1:8" x14ac:dyDescent="0.2">
      <c r="A61" s="10" t="s">
        <v>131</v>
      </c>
      <c r="B61" s="72" t="s">
        <v>132</v>
      </c>
      <c r="C61" s="26">
        <v>576000000</v>
      </c>
      <c r="D61" s="26">
        <v>89430506</v>
      </c>
      <c r="E61" s="26">
        <v>89430506</v>
      </c>
      <c r="F61" s="26">
        <v>0</v>
      </c>
      <c r="G61" s="26">
        <v>0</v>
      </c>
      <c r="H61" s="26">
        <v>486569494</v>
      </c>
    </row>
    <row r="62" spans="1:8" x14ac:dyDescent="0.2">
      <c r="A62" s="10" t="s">
        <v>133</v>
      </c>
      <c r="B62" s="72" t="s">
        <v>134</v>
      </c>
      <c r="C62" s="26">
        <v>4500000</v>
      </c>
      <c r="D62" s="26">
        <v>0</v>
      </c>
      <c r="E62" s="26">
        <v>0</v>
      </c>
      <c r="F62" s="26">
        <v>0</v>
      </c>
      <c r="G62" s="26">
        <v>0</v>
      </c>
      <c r="H62" s="26">
        <v>4500000</v>
      </c>
    </row>
    <row r="63" spans="1:8" x14ac:dyDescent="0.2">
      <c r="A63" s="10" t="s">
        <v>135</v>
      </c>
      <c r="B63" s="72" t="s">
        <v>136</v>
      </c>
      <c r="C63" s="26">
        <v>30000000</v>
      </c>
      <c r="D63" s="26">
        <v>29980000</v>
      </c>
      <c r="E63" s="26">
        <v>29980000</v>
      </c>
      <c r="F63" s="26">
        <v>17268000</v>
      </c>
      <c r="G63" s="26">
        <v>17268000</v>
      </c>
      <c r="H63" s="26">
        <v>20000</v>
      </c>
    </row>
    <row r="64" spans="1:8" x14ac:dyDescent="0.2">
      <c r="A64" s="10" t="s">
        <v>137</v>
      </c>
      <c r="B64" s="72" t="s">
        <v>138</v>
      </c>
      <c r="C64" s="26">
        <v>677000000</v>
      </c>
      <c r="D64" s="26">
        <v>509518492</v>
      </c>
      <c r="E64" s="26">
        <v>509518492</v>
      </c>
      <c r="F64" s="26">
        <v>504001073</v>
      </c>
      <c r="G64" s="26">
        <v>420193586</v>
      </c>
      <c r="H64" s="26">
        <v>167481508</v>
      </c>
    </row>
    <row r="65" spans="1:8" x14ac:dyDescent="0.2">
      <c r="A65" s="10" t="s">
        <v>139</v>
      </c>
      <c r="B65" s="72" t="s">
        <v>140</v>
      </c>
      <c r="C65" s="26">
        <v>480000000</v>
      </c>
      <c r="D65" s="26">
        <v>477187128</v>
      </c>
      <c r="E65" s="26">
        <v>469577986</v>
      </c>
      <c r="F65" s="26">
        <v>463243900</v>
      </c>
      <c r="G65" s="26">
        <v>441989504</v>
      </c>
      <c r="H65" s="26">
        <v>2812872</v>
      </c>
    </row>
    <row r="66" spans="1:8" x14ac:dyDescent="0.2">
      <c r="A66" s="10" t="s">
        <v>141</v>
      </c>
      <c r="B66" s="72" t="s">
        <v>142</v>
      </c>
      <c r="C66" s="26">
        <v>70000000</v>
      </c>
      <c r="D66" s="26">
        <v>9672963</v>
      </c>
      <c r="E66" s="26">
        <v>9099795</v>
      </c>
      <c r="F66" s="26">
        <v>9099795</v>
      </c>
      <c r="G66" s="26">
        <v>9099795</v>
      </c>
      <c r="H66" s="26">
        <v>60327037</v>
      </c>
    </row>
    <row r="67" spans="1:8" x14ac:dyDescent="0.2">
      <c r="A67" s="10" t="s">
        <v>143</v>
      </c>
      <c r="B67" s="72" t="s">
        <v>144</v>
      </c>
      <c r="C67" s="26">
        <v>21000000</v>
      </c>
      <c r="D67" s="26">
        <v>20424000</v>
      </c>
      <c r="E67" s="26">
        <v>15784000</v>
      </c>
      <c r="F67" s="26">
        <v>15784000</v>
      </c>
      <c r="G67" s="26">
        <v>13232000</v>
      </c>
      <c r="H67" s="26">
        <v>576000</v>
      </c>
    </row>
    <row r="68" spans="1:8" x14ac:dyDescent="0.2">
      <c r="A68" s="10" t="s">
        <v>145</v>
      </c>
      <c r="B68" s="72" t="s">
        <v>146</v>
      </c>
      <c r="C68" s="26">
        <v>81543104</v>
      </c>
      <c r="D68" s="26">
        <v>71269778</v>
      </c>
      <c r="E68" s="26">
        <v>53573234</v>
      </c>
      <c r="F68" s="26">
        <v>53573234</v>
      </c>
      <c r="G68" s="26">
        <v>47160894</v>
      </c>
      <c r="H68" s="26">
        <v>10273326</v>
      </c>
    </row>
    <row r="69" spans="1:8" x14ac:dyDescent="0.2">
      <c r="A69" s="10" t="s">
        <v>147</v>
      </c>
      <c r="B69" s="72" t="s">
        <v>148</v>
      </c>
      <c r="C69" s="26">
        <v>178354176</v>
      </c>
      <c r="D69" s="26">
        <v>104642440</v>
      </c>
      <c r="E69" s="26">
        <v>89693520</v>
      </c>
      <c r="F69" s="26">
        <v>89693520</v>
      </c>
      <c r="G69" s="26">
        <v>89693520</v>
      </c>
      <c r="H69" s="26">
        <v>73711736</v>
      </c>
    </row>
    <row r="70" spans="1:8" x14ac:dyDescent="0.2">
      <c r="A70" s="10" t="s">
        <v>149</v>
      </c>
      <c r="B70" s="72" t="s">
        <v>150</v>
      </c>
      <c r="C70" s="26">
        <v>618467599</v>
      </c>
      <c r="D70" s="26">
        <v>546888122</v>
      </c>
      <c r="E70" s="26">
        <v>546888122</v>
      </c>
      <c r="F70" s="26">
        <v>383076643</v>
      </c>
      <c r="G70" s="26">
        <v>344247238</v>
      </c>
      <c r="H70" s="26">
        <v>71579477</v>
      </c>
    </row>
    <row r="71" spans="1:8" x14ac:dyDescent="0.2">
      <c r="A71" s="10" t="s">
        <v>151</v>
      </c>
      <c r="B71" s="72" t="s">
        <v>152</v>
      </c>
      <c r="C71" s="26">
        <v>1160000000</v>
      </c>
      <c r="D71" s="26">
        <v>1045530429</v>
      </c>
      <c r="E71" s="26">
        <v>1045530429</v>
      </c>
      <c r="F71" s="26">
        <v>534469985</v>
      </c>
      <c r="G71" s="26">
        <v>534469985</v>
      </c>
      <c r="H71" s="26">
        <v>114469571</v>
      </c>
    </row>
    <row r="72" spans="1:8" x14ac:dyDescent="0.2">
      <c r="A72" s="10" t="s">
        <v>153</v>
      </c>
      <c r="B72" s="72" t="s">
        <v>154</v>
      </c>
      <c r="C72" s="26">
        <v>451200000</v>
      </c>
      <c r="D72" s="26">
        <v>425172394</v>
      </c>
      <c r="E72" s="26">
        <v>294492665</v>
      </c>
      <c r="F72" s="26">
        <v>130611035</v>
      </c>
      <c r="G72" s="26">
        <v>119516686</v>
      </c>
      <c r="H72" s="26">
        <v>26027606</v>
      </c>
    </row>
    <row r="73" spans="1:8" x14ac:dyDescent="0.2">
      <c r="A73" s="10" t="s">
        <v>155</v>
      </c>
      <c r="B73" s="72" t="s">
        <v>156</v>
      </c>
      <c r="C73" s="26">
        <v>292000000</v>
      </c>
      <c r="D73" s="26">
        <v>277296121</v>
      </c>
      <c r="E73" s="26">
        <v>146616392</v>
      </c>
      <c r="F73" s="26">
        <v>66556649</v>
      </c>
      <c r="G73" s="26">
        <v>55462300</v>
      </c>
      <c r="H73" s="26">
        <v>14703879</v>
      </c>
    </row>
    <row r="74" spans="1:8" x14ac:dyDescent="0.2">
      <c r="A74" s="10" t="s">
        <v>157</v>
      </c>
      <c r="B74" s="72" t="s">
        <v>158</v>
      </c>
      <c r="C74" s="26">
        <v>17200000</v>
      </c>
      <c r="D74" s="26">
        <v>14767500</v>
      </c>
      <c r="E74" s="26">
        <v>14767500</v>
      </c>
      <c r="F74" s="26">
        <v>0</v>
      </c>
      <c r="G74" s="26">
        <v>0</v>
      </c>
      <c r="H74" s="26">
        <v>2432500</v>
      </c>
    </row>
    <row r="75" spans="1:8" x14ac:dyDescent="0.2">
      <c r="A75" s="10" t="s">
        <v>159</v>
      </c>
      <c r="B75" s="72" t="s">
        <v>160</v>
      </c>
      <c r="C75" s="26">
        <v>1000000</v>
      </c>
      <c r="D75" s="26">
        <v>0</v>
      </c>
      <c r="E75" s="26">
        <v>0</v>
      </c>
      <c r="F75" s="26">
        <v>0</v>
      </c>
      <c r="G75" s="26">
        <v>0</v>
      </c>
      <c r="H75" s="26">
        <v>1000000</v>
      </c>
    </row>
    <row r="76" spans="1:8" x14ac:dyDescent="0.2">
      <c r="A76" s="10" t="s">
        <v>161</v>
      </c>
      <c r="B76" s="72" t="s">
        <v>162</v>
      </c>
      <c r="C76" s="26">
        <v>1000000</v>
      </c>
      <c r="D76" s="26">
        <v>0</v>
      </c>
      <c r="E76" s="26">
        <v>0</v>
      </c>
      <c r="F76" s="26">
        <v>0</v>
      </c>
      <c r="G76" s="26">
        <v>0</v>
      </c>
      <c r="H76" s="26">
        <v>1000000</v>
      </c>
    </row>
    <row r="77" spans="1:8" x14ac:dyDescent="0.2">
      <c r="A77" s="10" t="s">
        <v>163</v>
      </c>
      <c r="B77" s="72" t="s">
        <v>164</v>
      </c>
      <c r="C77" s="26">
        <v>140000000</v>
      </c>
      <c r="D77" s="26">
        <v>133108773</v>
      </c>
      <c r="E77" s="26">
        <v>133108773</v>
      </c>
      <c r="F77" s="26">
        <v>64054386</v>
      </c>
      <c r="G77" s="26">
        <v>64054386</v>
      </c>
      <c r="H77" s="26">
        <v>6891227</v>
      </c>
    </row>
    <row r="78" spans="1:8" x14ac:dyDescent="0.2">
      <c r="A78" s="10" t="s">
        <v>165</v>
      </c>
      <c r="B78" s="72" t="s">
        <v>166</v>
      </c>
      <c r="C78" s="26">
        <v>11571854715</v>
      </c>
      <c r="D78" s="26">
        <v>7059507365</v>
      </c>
      <c r="E78" s="26">
        <v>7040880165</v>
      </c>
      <c r="F78" s="26">
        <v>6746748265</v>
      </c>
      <c r="G78" s="26">
        <v>5993638831</v>
      </c>
      <c r="H78" s="26">
        <v>4512347350</v>
      </c>
    </row>
    <row r="79" spans="1:8" x14ac:dyDescent="0.2">
      <c r="A79" s="10" t="s">
        <v>167</v>
      </c>
      <c r="B79" s="72" t="s">
        <v>168</v>
      </c>
      <c r="C79" s="26">
        <v>760265445</v>
      </c>
      <c r="D79" s="26">
        <v>246674000</v>
      </c>
      <c r="E79" s="26">
        <v>246674000</v>
      </c>
      <c r="F79" s="26">
        <v>0</v>
      </c>
      <c r="G79" s="26">
        <v>0</v>
      </c>
      <c r="H79" s="26">
        <v>513591445</v>
      </c>
    </row>
    <row r="80" spans="1:8" x14ac:dyDescent="0.2">
      <c r="A80" s="10" t="s">
        <v>169</v>
      </c>
      <c r="B80" s="72" t="s">
        <v>170</v>
      </c>
      <c r="C80" s="26">
        <v>9842443120</v>
      </c>
      <c r="D80" s="26">
        <v>6126463695</v>
      </c>
      <c r="E80" s="26">
        <v>6123436495</v>
      </c>
      <c r="F80" s="26">
        <v>6123435595</v>
      </c>
      <c r="G80" s="26">
        <v>5446917374</v>
      </c>
      <c r="H80" s="26">
        <v>3715979425</v>
      </c>
    </row>
    <row r="81" spans="1:8" x14ac:dyDescent="0.2">
      <c r="A81" s="10" t="s">
        <v>171</v>
      </c>
      <c r="B81" s="72" t="s">
        <v>172</v>
      </c>
      <c r="C81" s="26">
        <v>32032000</v>
      </c>
      <c r="D81" s="26">
        <v>32032000</v>
      </c>
      <c r="E81" s="26">
        <v>32032000</v>
      </c>
      <c r="F81" s="26">
        <v>32032000</v>
      </c>
      <c r="G81" s="26">
        <v>32032000</v>
      </c>
      <c r="H81" s="26">
        <v>0</v>
      </c>
    </row>
    <row r="82" spans="1:8" x14ac:dyDescent="0.2">
      <c r="A82" s="10" t="s">
        <v>173</v>
      </c>
      <c r="B82" s="72" t="s">
        <v>174</v>
      </c>
      <c r="C82" s="26">
        <v>275861961</v>
      </c>
      <c r="D82" s="26">
        <v>275418595</v>
      </c>
      <c r="E82" s="26">
        <v>259818595</v>
      </c>
      <c r="F82" s="26">
        <v>252318595</v>
      </c>
      <c r="G82" s="26">
        <v>250818595</v>
      </c>
      <c r="H82" s="26">
        <v>443366</v>
      </c>
    </row>
    <row r="83" spans="1:8" x14ac:dyDescent="0.2">
      <c r="A83" s="10" t="s">
        <v>175</v>
      </c>
      <c r="B83" s="72" t="s">
        <v>176</v>
      </c>
      <c r="C83" s="26">
        <v>200000000</v>
      </c>
      <c r="D83" s="26">
        <v>199816540</v>
      </c>
      <c r="E83" s="26">
        <v>199816540</v>
      </c>
      <c r="F83" s="26">
        <v>199816540</v>
      </c>
      <c r="G83" s="26">
        <v>130185363</v>
      </c>
      <c r="H83" s="26">
        <v>183460</v>
      </c>
    </row>
    <row r="84" spans="1:8" x14ac:dyDescent="0.2">
      <c r="A84" s="10" t="s">
        <v>177</v>
      </c>
      <c r="B84" s="72" t="s">
        <v>176</v>
      </c>
      <c r="C84" s="26">
        <v>22032989</v>
      </c>
      <c r="D84" s="26">
        <v>7865372</v>
      </c>
      <c r="E84" s="26">
        <v>7865372</v>
      </c>
      <c r="F84" s="26">
        <v>7865372</v>
      </c>
      <c r="G84" s="26">
        <v>6103272</v>
      </c>
      <c r="H84" s="26">
        <v>14167617</v>
      </c>
    </row>
    <row r="85" spans="1:8" x14ac:dyDescent="0.2">
      <c r="A85" s="10" t="s">
        <v>178</v>
      </c>
      <c r="B85" s="72" t="s">
        <v>179</v>
      </c>
      <c r="C85" s="26">
        <v>19219200</v>
      </c>
      <c r="D85" s="26">
        <v>0</v>
      </c>
      <c r="E85" s="26">
        <v>0</v>
      </c>
      <c r="F85" s="26">
        <v>0</v>
      </c>
      <c r="G85" s="26">
        <v>0</v>
      </c>
      <c r="H85" s="26">
        <v>19219200</v>
      </c>
    </row>
    <row r="86" spans="1:8" ht="25.5" x14ac:dyDescent="0.2">
      <c r="A86" s="10" t="s">
        <v>180</v>
      </c>
      <c r="B86" s="72" t="s">
        <v>181</v>
      </c>
      <c r="C86" s="26">
        <v>420000000</v>
      </c>
      <c r="D86" s="26">
        <v>171237163</v>
      </c>
      <c r="E86" s="26">
        <v>171237163</v>
      </c>
      <c r="F86" s="26">
        <v>131280163</v>
      </c>
      <c r="G86" s="26">
        <v>127582227</v>
      </c>
      <c r="H86" s="26">
        <v>248762837</v>
      </c>
    </row>
    <row r="87" spans="1:8" ht="25.5" x14ac:dyDescent="0.2">
      <c r="A87" s="10" t="s">
        <v>182</v>
      </c>
      <c r="B87" s="72" t="s">
        <v>183</v>
      </c>
      <c r="C87" s="26">
        <v>50280000</v>
      </c>
      <c r="D87" s="26">
        <v>0</v>
      </c>
      <c r="E87" s="26">
        <v>0</v>
      </c>
      <c r="F87" s="26">
        <v>0</v>
      </c>
      <c r="G87" s="26">
        <v>0</v>
      </c>
      <c r="H87" s="26">
        <v>50280000</v>
      </c>
    </row>
    <row r="88" spans="1:8" ht="25.5" x14ac:dyDescent="0.2">
      <c r="A88" s="10" t="s">
        <v>184</v>
      </c>
      <c r="B88" s="72" t="s">
        <v>185</v>
      </c>
      <c r="C88" s="26">
        <v>50280000</v>
      </c>
      <c r="D88" s="26">
        <v>0</v>
      </c>
      <c r="E88" s="26">
        <v>0</v>
      </c>
      <c r="F88" s="26">
        <v>0</v>
      </c>
      <c r="G88" s="26">
        <v>0</v>
      </c>
      <c r="H88" s="26">
        <v>50280000</v>
      </c>
    </row>
    <row r="89" spans="1:8" x14ac:dyDescent="0.2">
      <c r="A89" s="10" t="s">
        <v>186</v>
      </c>
      <c r="B89" s="72" t="s">
        <v>187</v>
      </c>
      <c r="C89" s="26">
        <v>50280000</v>
      </c>
      <c r="D89" s="26">
        <v>0</v>
      </c>
      <c r="E89" s="26">
        <v>0</v>
      </c>
      <c r="F89" s="26">
        <v>0</v>
      </c>
      <c r="G89" s="26">
        <v>0</v>
      </c>
      <c r="H89" s="26">
        <v>50280000</v>
      </c>
    </row>
    <row r="90" spans="1:8" x14ac:dyDescent="0.2">
      <c r="A90" s="10" t="s">
        <v>188</v>
      </c>
      <c r="B90" s="72" t="s">
        <v>189</v>
      </c>
      <c r="C90" s="26">
        <v>80161453407</v>
      </c>
      <c r="D90" s="26">
        <v>62504716728.830002</v>
      </c>
      <c r="E90" s="26">
        <v>45290491066.900002</v>
      </c>
      <c r="F90" s="26">
        <v>29338651435.34</v>
      </c>
      <c r="G90" s="26">
        <v>22795587214.34</v>
      </c>
      <c r="H90" s="26">
        <v>17656736678.169998</v>
      </c>
    </row>
    <row r="91" spans="1:8" x14ac:dyDescent="0.2">
      <c r="A91" s="10" t="s">
        <v>190</v>
      </c>
      <c r="B91" s="72" t="s">
        <v>191</v>
      </c>
      <c r="C91" s="26">
        <v>3830996406</v>
      </c>
      <c r="D91" s="26">
        <v>2536139041</v>
      </c>
      <c r="E91" s="26">
        <v>2381801726</v>
      </c>
      <c r="F91" s="26">
        <v>1890424499</v>
      </c>
      <c r="G91" s="26">
        <v>1859029743</v>
      </c>
      <c r="H91" s="26">
        <v>1294857365</v>
      </c>
    </row>
    <row r="92" spans="1:8" x14ac:dyDescent="0.2">
      <c r="A92" s="10" t="s">
        <v>192</v>
      </c>
      <c r="B92" s="72" t="s">
        <v>193</v>
      </c>
      <c r="C92" s="26">
        <v>2419718537</v>
      </c>
      <c r="D92" s="26">
        <v>1675273445</v>
      </c>
      <c r="E92" s="26">
        <v>1675273445</v>
      </c>
      <c r="F92" s="26">
        <v>1675273445</v>
      </c>
      <c r="G92" s="26">
        <v>1675273445</v>
      </c>
      <c r="H92" s="26">
        <v>744445092</v>
      </c>
    </row>
    <row r="93" spans="1:8" x14ac:dyDescent="0.2">
      <c r="A93" s="10" t="s">
        <v>194</v>
      </c>
      <c r="B93" s="72" t="s">
        <v>193</v>
      </c>
      <c r="C93" s="26">
        <v>100</v>
      </c>
      <c r="D93" s="26">
        <v>0</v>
      </c>
      <c r="E93" s="26">
        <v>0</v>
      </c>
      <c r="F93" s="26">
        <v>0</v>
      </c>
      <c r="G93" s="26">
        <v>0</v>
      </c>
      <c r="H93" s="26">
        <v>100</v>
      </c>
    </row>
    <row r="94" spans="1:8" x14ac:dyDescent="0.2">
      <c r="A94" s="10" t="s">
        <v>195</v>
      </c>
      <c r="B94" s="72" t="s">
        <v>193</v>
      </c>
      <c r="C94" s="26">
        <v>100</v>
      </c>
      <c r="D94" s="26">
        <v>0</v>
      </c>
      <c r="E94" s="26">
        <v>0</v>
      </c>
      <c r="F94" s="26">
        <v>0</v>
      </c>
      <c r="G94" s="26">
        <v>0</v>
      </c>
      <c r="H94" s="26">
        <v>100</v>
      </c>
    </row>
    <row r="95" spans="1:8" x14ac:dyDescent="0.2">
      <c r="A95" s="10" t="s">
        <v>196</v>
      </c>
      <c r="B95" s="72" t="s">
        <v>193</v>
      </c>
      <c r="C95" s="26">
        <v>100</v>
      </c>
      <c r="D95" s="26">
        <v>0</v>
      </c>
      <c r="E95" s="26">
        <v>0</v>
      </c>
      <c r="F95" s="26">
        <v>0</v>
      </c>
      <c r="G95" s="26">
        <v>0</v>
      </c>
      <c r="H95" s="26">
        <v>100</v>
      </c>
    </row>
    <row r="96" spans="1:8" ht="25.5" x14ac:dyDescent="0.2">
      <c r="A96" s="10" t="s">
        <v>197</v>
      </c>
      <c r="B96" s="72" t="s">
        <v>198</v>
      </c>
      <c r="C96" s="26">
        <v>245485380</v>
      </c>
      <c r="D96" s="26">
        <v>239513796</v>
      </c>
      <c r="E96" s="26">
        <v>237911925</v>
      </c>
      <c r="F96" s="26">
        <v>142878649</v>
      </c>
      <c r="G96" s="26">
        <v>117169580</v>
      </c>
      <c r="H96" s="26">
        <v>5971584</v>
      </c>
    </row>
    <row r="97" spans="1:8" x14ac:dyDescent="0.2">
      <c r="A97" s="10" t="s">
        <v>199</v>
      </c>
      <c r="B97" s="72" t="s">
        <v>200</v>
      </c>
      <c r="C97" s="26">
        <v>221941663</v>
      </c>
      <c r="D97" s="26">
        <v>144140631</v>
      </c>
      <c r="E97" s="26">
        <v>144140631</v>
      </c>
      <c r="F97" s="26">
        <v>47450702</v>
      </c>
      <c r="G97" s="26">
        <v>44712811</v>
      </c>
      <c r="H97" s="26">
        <v>77801032</v>
      </c>
    </row>
    <row r="98" spans="1:8" ht="25.5" x14ac:dyDescent="0.2">
      <c r="A98" s="10" t="s">
        <v>201</v>
      </c>
      <c r="B98" s="72" t="s">
        <v>202</v>
      </c>
      <c r="C98" s="26">
        <v>40000000</v>
      </c>
      <c r="D98" s="26">
        <v>34000000</v>
      </c>
      <c r="E98" s="26">
        <v>34000000</v>
      </c>
      <c r="F98" s="26">
        <v>18072802</v>
      </c>
      <c r="G98" s="26">
        <v>18072802</v>
      </c>
      <c r="H98" s="26">
        <v>6000000</v>
      </c>
    </row>
    <row r="99" spans="1:8" ht="25.5" x14ac:dyDescent="0.2">
      <c r="A99" s="10" t="s">
        <v>203</v>
      </c>
      <c r="B99" s="72" t="s">
        <v>204</v>
      </c>
      <c r="C99" s="26">
        <v>50000000</v>
      </c>
      <c r="D99" s="26">
        <v>40000000</v>
      </c>
      <c r="E99" s="26">
        <v>40000000</v>
      </c>
      <c r="F99" s="26">
        <v>0</v>
      </c>
      <c r="G99" s="26">
        <v>0</v>
      </c>
      <c r="H99" s="26">
        <v>10000000</v>
      </c>
    </row>
    <row r="100" spans="1:8" ht="25.5" x14ac:dyDescent="0.2">
      <c r="A100" s="10" t="s">
        <v>205</v>
      </c>
      <c r="B100" s="72" t="s">
        <v>206</v>
      </c>
      <c r="C100" s="26">
        <v>40000000</v>
      </c>
      <c r="D100" s="26">
        <v>40000000</v>
      </c>
      <c r="E100" s="26">
        <v>40000000</v>
      </c>
      <c r="F100" s="26">
        <v>0</v>
      </c>
      <c r="G100" s="26">
        <v>0</v>
      </c>
      <c r="H100" s="26">
        <v>0</v>
      </c>
    </row>
    <row r="101" spans="1:8" x14ac:dyDescent="0.2">
      <c r="A101" s="10" t="s">
        <v>207</v>
      </c>
      <c r="B101" s="72" t="s">
        <v>208</v>
      </c>
      <c r="C101" s="26">
        <v>70000000</v>
      </c>
      <c r="D101" s="26">
        <v>69350000</v>
      </c>
      <c r="E101" s="26">
        <v>0</v>
      </c>
      <c r="F101" s="26">
        <v>0</v>
      </c>
      <c r="G101" s="26">
        <v>0</v>
      </c>
      <c r="H101" s="26">
        <v>650000</v>
      </c>
    </row>
    <row r="102" spans="1:8" ht="25.5" x14ac:dyDescent="0.2">
      <c r="A102" s="10" t="s">
        <v>209</v>
      </c>
      <c r="B102" s="72" t="s">
        <v>210</v>
      </c>
      <c r="C102" s="26">
        <v>192090789</v>
      </c>
      <c r="D102" s="26">
        <v>192090789</v>
      </c>
      <c r="E102" s="26">
        <v>192090789</v>
      </c>
      <c r="F102" s="26">
        <v>0</v>
      </c>
      <c r="G102" s="26">
        <v>0</v>
      </c>
      <c r="H102" s="26">
        <v>0</v>
      </c>
    </row>
    <row r="103" spans="1:8" ht="25.5" x14ac:dyDescent="0.2">
      <c r="A103" s="10" t="s">
        <v>211</v>
      </c>
      <c r="B103" s="72" t="s">
        <v>212</v>
      </c>
      <c r="C103" s="26">
        <v>10000000</v>
      </c>
      <c r="D103" s="26">
        <v>0</v>
      </c>
      <c r="E103" s="26">
        <v>0</v>
      </c>
      <c r="F103" s="26">
        <v>0</v>
      </c>
      <c r="G103" s="26">
        <v>0</v>
      </c>
      <c r="H103" s="26">
        <v>10000000</v>
      </c>
    </row>
    <row r="104" spans="1:8" ht="25.5" x14ac:dyDescent="0.2">
      <c r="A104" s="10" t="s">
        <v>213</v>
      </c>
      <c r="B104" s="72" t="s">
        <v>214</v>
      </c>
      <c r="C104" s="26">
        <v>13728567</v>
      </c>
      <c r="D104" s="26">
        <v>0</v>
      </c>
      <c r="E104" s="26">
        <v>0</v>
      </c>
      <c r="F104" s="26">
        <v>0</v>
      </c>
      <c r="G104" s="26">
        <v>0</v>
      </c>
      <c r="H104" s="26">
        <v>13728567</v>
      </c>
    </row>
    <row r="105" spans="1:8" ht="25.5" x14ac:dyDescent="0.2">
      <c r="A105" s="10" t="s">
        <v>215</v>
      </c>
      <c r="B105" s="72" t="s">
        <v>216</v>
      </c>
      <c r="C105" s="26">
        <v>25000000</v>
      </c>
      <c r="D105" s="26">
        <v>25000000</v>
      </c>
      <c r="E105" s="26">
        <v>0</v>
      </c>
      <c r="F105" s="26">
        <v>0</v>
      </c>
      <c r="G105" s="26">
        <v>0</v>
      </c>
      <c r="H105" s="26">
        <v>0</v>
      </c>
    </row>
    <row r="106" spans="1:8" ht="25.5" x14ac:dyDescent="0.2">
      <c r="A106" s="10" t="s">
        <v>217</v>
      </c>
      <c r="B106" s="72" t="s">
        <v>218</v>
      </c>
      <c r="C106" s="26">
        <v>294815781</v>
      </c>
      <c r="D106" s="26">
        <v>0</v>
      </c>
      <c r="E106" s="26">
        <v>0</v>
      </c>
      <c r="F106" s="26">
        <v>0</v>
      </c>
      <c r="G106" s="26">
        <v>0</v>
      </c>
      <c r="H106" s="26">
        <v>294815781</v>
      </c>
    </row>
    <row r="107" spans="1:8" ht="25.5" x14ac:dyDescent="0.2">
      <c r="A107" s="10" t="s">
        <v>219</v>
      </c>
      <c r="B107" s="72" t="s">
        <v>220</v>
      </c>
      <c r="C107" s="26">
        <v>90000000</v>
      </c>
      <c r="D107" s="26">
        <v>50000000</v>
      </c>
      <c r="E107" s="26">
        <v>0</v>
      </c>
      <c r="F107" s="26">
        <v>0</v>
      </c>
      <c r="G107" s="26">
        <v>0</v>
      </c>
      <c r="H107" s="26">
        <v>40000000</v>
      </c>
    </row>
    <row r="108" spans="1:8" ht="25.5" x14ac:dyDescent="0.2">
      <c r="A108" s="10" t="s">
        <v>221</v>
      </c>
      <c r="B108" s="72" t="s">
        <v>222</v>
      </c>
      <c r="C108" s="26">
        <v>110215389</v>
      </c>
      <c r="D108" s="26">
        <v>18770380</v>
      </c>
      <c r="E108" s="26">
        <v>18384936</v>
      </c>
      <c r="F108" s="26">
        <v>6748901</v>
      </c>
      <c r="G108" s="26">
        <v>3801105</v>
      </c>
      <c r="H108" s="26">
        <v>91445009</v>
      </c>
    </row>
    <row r="109" spans="1:8" ht="25.5" x14ac:dyDescent="0.2">
      <c r="A109" s="10" t="s">
        <v>223</v>
      </c>
      <c r="B109" s="72" t="s">
        <v>224</v>
      </c>
      <c r="C109" s="26">
        <v>8000000</v>
      </c>
      <c r="D109" s="26">
        <v>8000000</v>
      </c>
      <c r="E109" s="26">
        <v>0</v>
      </c>
      <c r="F109" s="26">
        <v>0</v>
      </c>
      <c r="G109" s="26">
        <v>0</v>
      </c>
      <c r="H109" s="26">
        <v>0</v>
      </c>
    </row>
    <row r="110" spans="1:8" x14ac:dyDescent="0.2">
      <c r="A110" s="10" t="s">
        <v>225</v>
      </c>
      <c r="B110" s="72" t="s">
        <v>226</v>
      </c>
      <c r="C110" s="26">
        <v>4015256824</v>
      </c>
      <c r="D110" s="26">
        <v>3361246497</v>
      </c>
      <c r="E110" s="26">
        <v>2740508761.6399999</v>
      </c>
      <c r="F110" s="26">
        <v>1480916205.3399999</v>
      </c>
      <c r="G110" s="26">
        <v>1461436114.3399999</v>
      </c>
      <c r="H110" s="26">
        <v>654010327</v>
      </c>
    </row>
    <row r="111" spans="1:8" x14ac:dyDescent="0.2">
      <c r="A111" s="10" t="s">
        <v>227</v>
      </c>
      <c r="B111" s="72" t="s">
        <v>228</v>
      </c>
      <c r="C111" s="26">
        <v>211107986</v>
      </c>
      <c r="D111" s="26">
        <v>211107986</v>
      </c>
      <c r="E111" s="26">
        <v>210990495</v>
      </c>
      <c r="F111" s="26">
        <v>63297149</v>
      </c>
      <c r="G111" s="26">
        <v>63297149</v>
      </c>
      <c r="H111" s="26">
        <v>0</v>
      </c>
    </row>
    <row r="112" spans="1:8" ht="38.25" x14ac:dyDescent="0.2">
      <c r="A112" s="10" t="s">
        <v>229</v>
      </c>
      <c r="B112" s="72" t="s">
        <v>230</v>
      </c>
      <c r="C112" s="26">
        <v>1107873866</v>
      </c>
      <c r="D112" s="26">
        <v>950885953</v>
      </c>
      <c r="E112" s="26">
        <v>948562033</v>
      </c>
      <c r="F112" s="26">
        <v>569851453</v>
      </c>
      <c r="G112" s="26">
        <v>569851453</v>
      </c>
      <c r="H112" s="26">
        <v>156987913</v>
      </c>
    </row>
    <row r="113" spans="1:8" ht="25.5" x14ac:dyDescent="0.2">
      <c r="A113" s="10" t="s">
        <v>231</v>
      </c>
      <c r="B113" s="72" t="s">
        <v>232</v>
      </c>
      <c r="C113" s="26">
        <v>22041438</v>
      </c>
      <c r="D113" s="26">
        <v>22041438</v>
      </c>
      <c r="E113" s="26">
        <v>19972707.640000001</v>
      </c>
      <c r="F113" s="26">
        <v>18331315.34</v>
      </c>
      <c r="G113" s="26">
        <v>18331315.34</v>
      </c>
      <c r="H113" s="26">
        <v>0</v>
      </c>
    </row>
    <row r="114" spans="1:8" ht="25.5" x14ac:dyDescent="0.2">
      <c r="A114" s="10" t="s">
        <v>233</v>
      </c>
      <c r="B114" s="72" t="s">
        <v>234</v>
      </c>
      <c r="C114" s="26">
        <v>256593962</v>
      </c>
      <c r="D114" s="26">
        <v>246250196</v>
      </c>
      <c r="E114" s="26">
        <v>164626638</v>
      </c>
      <c r="F114" s="26">
        <v>91227435</v>
      </c>
      <c r="G114" s="26">
        <v>74617566</v>
      </c>
      <c r="H114" s="26">
        <v>10343766</v>
      </c>
    </row>
    <row r="115" spans="1:8" ht="25.5" x14ac:dyDescent="0.2">
      <c r="A115" s="10" t="s">
        <v>235</v>
      </c>
      <c r="B115" s="72" t="s">
        <v>236</v>
      </c>
      <c r="C115" s="26">
        <v>157938990</v>
      </c>
      <c r="D115" s="26">
        <v>157938990</v>
      </c>
      <c r="E115" s="26">
        <v>157938990</v>
      </c>
      <c r="F115" s="26">
        <v>47381697</v>
      </c>
      <c r="G115" s="26">
        <v>47381697</v>
      </c>
      <c r="H115" s="26">
        <v>0</v>
      </c>
    </row>
    <row r="116" spans="1:8" ht="25.5" x14ac:dyDescent="0.2">
      <c r="A116" s="10" t="s">
        <v>237</v>
      </c>
      <c r="B116" s="72" t="s">
        <v>238</v>
      </c>
      <c r="C116" s="26">
        <v>100</v>
      </c>
      <c r="D116" s="26">
        <v>0</v>
      </c>
      <c r="E116" s="26">
        <v>0</v>
      </c>
      <c r="F116" s="26">
        <v>0</v>
      </c>
      <c r="G116" s="26">
        <v>0</v>
      </c>
      <c r="H116" s="26">
        <v>100</v>
      </c>
    </row>
    <row r="117" spans="1:8" ht="38.25" x14ac:dyDescent="0.2">
      <c r="A117" s="10" t="s">
        <v>239</v>
      </c>
      <c r="B117" s="72" t="s">
        <v>240</v>
      </c>
      <c r="C117" s="26">
        <v>361003406</v>
      </c>
      <c r="D117" s="26">
        <v>361003406</v>
      </c>
      <c r="E117" s="26">
        <v>0</v>
      </c>
      <c r="F117" s="26">
        <v>0</v>
      </c>
      <c r="G117" s="26">
        <v>0</v>
      </c>
      <c r="H117" s="26">
        <v>0</v>
      </c>
    </row>
    <row r="118" spans="1:8" ht="25.5" x14ac:dyDescent="0.2">
      <c r="A118" s="10" t="s">
        <v>241</v>
      </c>
      <c r="B118" s="72" t="s">
        <v>242</v>
      </c>
      <c r="C118" s="26">
        <v>225627129</v>
      </c>
      <c r="D118" s="26">
        <v>225627129</v>
      </c>
      <c r="E118" s="26">
        <v>225627129</v>
      </c>
      <c r="F118" s="26">
        <v>67688138</v>
      </c>
      <c r="G118" s="26">
        <v>67688138</v>
      </c>
      <c r="H118" s="26">
        <v>0</v>
      </c>
    </row>
    <row r="119" spans="1:8" ht="25.5" x14ac:dyDescent="0.2">
      <c r="A119" s="10" t="s">
        <v>243</v>
      </c>
      <c r="B119" s="72" t="s">
        <v>244</v>
      </c>
      <c r="C119" s="26">
        <v>100</v>
      </c>
      <c r="D119" s="26">
        <v>0</v>
      </c>
      <c r="E119" s="26">
        <v>0</v>
      </c>
      <c r="F119" s="26">
        <v>0</v>
      </c>
      <c r="G119" s="26">
        <v>0</v>
      </c>
      <c r="H119" s="26">
        <v>100</v>
      </c>
    </row>
    <row r="120" spans="1:8" ht="25.5" x14ac:dyDescent="0.2">
      <c r="A120" s="10" t="s">
        <v>245</v>
      </c>
      <c r="B120" s="72" t="s">
        <v>246</v>
      </c>
      <c r="C120" s="26">
        <v>100</v>
      </c>
      <c r="D120" s="26">
        <v>0</v>
      </c>
      <c r="E120" s="26">
        <v>0</v>
      </c>
      <c r="F120" s="26">
        <v>0</v>
      </c>
      <c r="G120" s="26">
        <v>0</v>
      </c>
      <c r="H120" s="26">
        <v>100</v>
      </c>
    </row>
    <row r="121" spans="1:8" ht="38.25" x14ac:dyDescent="0.2">
      <c r="A121" s="10" t="s">
        <v>247</v>
      </c>
      <c r="B121" s="72" t="s">
        <v>248</v>
      </c>
      <c r="C121" s="26">
        <v>134534400</v>
      </c>
      <c r="D121" s="26">
        <v>134534400</v>
      </c>
      <c r="E121" s="26">
        <v>120440554</v>
      </c>
      <c r="F121" s="26">
        <v>120440554</v>
      </c>
      <c r="G121" s="26">
        <v>120440554</v>
      </c>
      <c r="H121" s="26">
        <v>0</v>
      </c>
    </row>
    <row r="122" spans="1:8" ht="25.5" x14ac:dyDescent="0.2">
      <c r="A122" s="10" t="s">
        <v>249</v>
      </c>
      <c r="B122" s="72" t="s">
        <v>250</v>
      </c>
      <c r="C122" s="26">
        <v>20000000</v>
      </c>
      <c r="D122" s="26">
        <v>0</v>
      </c>
      <c r="E122" s="26">
        <v>0</v>
      </c>
      <c r="F122" s="26">
        <v>0</v>
      </c>
      <c r="G122" s="26">
        <v>0</v>
      </c>
      <c r="H122" s="26">
        <v>20000000</v>
      </c>
    </row>
    <row r="123" spans="1:8" ht="25.5" x14ac:dyDescent="0.2">
      <c r="A123" s="10" t="s">
        <v>251</v>
      </c>
      <c r="B123" s="72" t="s">
        <v>252</v>
      </c>
      <c r="C123" s="26">
        <v>60000000</v>
      </c>
      <c r="D123" s="26">
        <v>60000000</v>
      </c>
      <c r="E123" s="26">
        <v>0</v>
      </c>
      <c r="F123" s="26">
        <v>0</v>
      </c>
      <c r="G123" s="26">
        <v>0</v>
      </c>
      <c r="H123" s="26">
        <v>0</v>
      </c>
    </row>
    <row r="124" spans="1:8" ht="38.25" x14ac:dyDescent="0.2">
      <c r="A124" s="10" t="s">
        <v>253</v>
      </c>
      <c r="B124" s="72" t="s">
        <v>254</v>
      </c>
      <c r="C124" s="26">
        <v>50000000</v>
      </c>
      <c r="D124" s="26">
        <v>50000000</v>
      </c>
      <c r="E124" s="26">
        <v>39900000</v>
      </c>
      <c r="F124" s="26">
        <v>0</v>
      </c>
      <c r="G124" s="26">
        <v>0</v>
      </c>
      <c r="H124" s="26">
        <v>0</v>
      </c>
    </row>
    <row r="125" spans="1:8" ht="38.25" x14ac:dyDescent="0.2">
      <c r="A125" s="10" t="s">
        <v>255</v>
      </c>
      <c r="B125" s="72" t="s">
        <v>256</v>
      </c>
      <c r="C125" s="26">
        <v>40000000</v>
      </c>
      <c r="D125" s="26">
        <v>40000000</v>
      </c>
      <c r="E125" s="26">
        <v>35593216</v>
      </c>
      <c r="F125" s="26">
        <v>0</v>
      </c>
      <c r="G125" s="26">
        <v>0</v>
      </c>
      <c r="H125" s="26">
        <v>0</v>
      </c>
    </row>
    <row r="126" spans="1:8" ht="51" x14ac:dyDescent="0.2">
      <c r="A126" s="10" t="s">
        <v>257</v>
      </c>
      <c r="B126" s="72" t="s">
        <v>258</v>
      </c>
      <c r="C126" s="26">
        <v>55000000</v>
      </c>
      <c r="D126" s="26">
        <v>55000000</v>
      </c>
      <c r="E126" s="26">
        <v>0</v>
      </c>
      <c r="F126" s="26">
        <v>0</v>
      </c>
      <c r="G126" s="26">
        <v>0</v>
      </c>
      <c r="H126" s="26">
        <v>0</v>
      </c>
    </row>
    <row r="127" spans="1:8" ht="38.25" x14ac:dyDescent="0.2">
      <c r="A127" s="10" t="s">
        <v>259</v>
      </c>
      <c r="B127" s="72" t="s">
        <v>260</v>
      </c>
      <c r="C127" s="26">
        <v>30000000</v>
      </c>
      <c r="D127" s="26">
        <v>30000000</v>
      </c>
      <c r="E127" s="26">
        <v>0</v>
      </c>
      <c r="F127" s="26">
        <v>0</v>
      </c>
      <c r="G127" s="26">
        <v>0</v>
      </c>
      <c r="H127" s="26">
        <v>0</v>
      </c>
    </row>
    <row r="128" spans="1:8" ht="38.25" x14ac:dyDescent="0.2">
      <c r="A128" s="10" t="s">
        <v>261</v>
      </c>
      <c r="B128" s="72" t="s">
        <v>262</v>
      </c>
      <c r="C128" s="26">
        <v>8304742</v>
      </c>
      <c r="D128" s="26">
        <v>0</v>
      </c>
      <c r="E128" s="26">
        <v>0</v>
      </c>
      <c r="F128" s="26">
        <v>0</v>
      </c>
      <c r="G128" s="26">
        <v>0</v>
      </c>
      <c r="H128" s="26">
        <v>8304742</v>
      </c>
    </row>
    <row r="129" spans="1:8" ht="38.25" x14ac:dyDescent="0.2">
      <c r="A129" s="10" t="s">
        <v>263</v>
      </c>
      <c r="B129" s="72" t="s">
        <v>264</v>
      </c>
      <c r="C129" s="26">
        <v>18982266</v>
      </c>
      <c r="D129" s="26">
        <v>14506257</v>
      </c>
      <c r="E129" s="26">
        <v>14506257</v>
      </c>
      <c r="F129" s="26">
        <v>2870222</v>
      </c>
      <c r="G129" s="26">
        <v>0</v>
      </c>
      <c r="H129" s="26">
        <v>4476009</v>
      </c>
    </row>
    <row r="130" spans="1:8" ht="38.25" x14ac:dyDescent="0.2">
      <c r="A130" s="10" t="s">
        <v>265</v>
      </c>
      <c r="B130" s="72" t="s">
        <v>266</v>
      </c>
      <c r="C130" s="26">
        <v>15138090</v>
      </c>
      <c r="D130" s="26">
        <v>0</v>
      </c>
      <c r="E130" s="26">
        <v>0</v>
      </c>
      <c r="F130" s="26">
        <v>0</v>
      </c>
      <c r="G130" s="26">
        <v>0</v>
      </c>
      <c r="H130" s="26">
        <v>15138090</v>
      </c>
    </row>
    <row r="131" spans="1:8" ht="38.25" x14ac:dyDescent="0.2">
      <c r="A131" s="10" t="s">
        <v>267</v>
      </c>
      <c r="B131" s="72" t="s">
        <v>268</v>
      </c>
      <c r="C131" s="26">
        <v>20000000</v>
      </c>
      <c r="D131" s="26">
        <v>20000000</v>
      </c>
      <c r="E131" s="26">
        <v>20000000</v>
      </c>
      <c r="F131" s="26">
        <v>8000000</v>
      </c>
      <c r="G131" s="26">
        <v>8000000</v>
      </c>
      <c r="H131" s="26">
        <v>0</v>
      </c>
    </row>
    <row r="132" spans="1:8" ht="25.5" x14ac:dyDescent="0.2">
      <c r="A132" s="10" t="s">
        <v>269</v>
      </c>
      <c r="B132" s="72" t="s">
        <v>270</v>
      </c>
      <c r="C132" s="26">
        <v>588718</v>
      </c>
      <c r="D132" s="26">
        <v>0</v>
      </c>
      <c r="E132" s="26">
        <v>0</v>
      </c>
      <c r="F132" s="26">
        <v>0</v>
      </c>
      <c r="G132" s="26">
        <v>0</v>
      </c>
      <c r="H132" s="26">
        <v>588718</v>
      </c>
    </row>
    <row r="133" spans="1:8" ht="38.25" x14ac:dyDescent="0.2">
      <c r="A133" s="10" t="s">
        <v>271</v>
      </c>
      <c r="B133" s="72" t="s">
        <v>272</v>
      </c>
      <c r="C133" s="26">
        <v>1090521531</v>
      </c>
      <c r="D133" s="26">
        <v>652350742</v>
      </c>
      <c r="E133" s="26">
        <v>652350742</v>
      </c>
      <c r="F133" s="26">
        <v>426828242</v>
      </c>
      <c r="G133" s="26">
        <v>426828242</v>
      </c>
      <c r="H133" s="26">
        <v>438170789</v>
      </c>
    </row>
    <row r="134" spans="1:8" ht="38.25" x14ac:dyDescent="0.2">
      <c r="A134" s="10" t="s">
        <v>273</v>
      </c>
      <c r="B134" s="72" t="s">
        <v>274</v>
      </c>
      <c r="C134" s="26">
        <v>130000000</v>
      </c>
      <c r="D134" s="26">
        <v>130000000</v>
      </c>
      <c r="E134" s="26">
        <v>130000000</v>
      </c>
      <c r="F134" s="26">
        <v>65000000</v>
      </c>
      <c r="G134" s="26">
        <v>65000000</v>
      </c>
      <c r="H134" s="26">
        <v>0</v>
      </c>
    </row>
    <row r="135" spans="1:8" x14ac:dyDescent="0.2">
      <c r="A135" s="10" t="s">
        <v>275</v>
      </c>
      <c r="B135" s="72" t="s">
        <v>276</v>
      </c>
      <c r="C135" s="26">
        <v>2876146965</v>
      </c>
      <c r="D135" s="26">
        <v>1601297428</v>
      </c>
      <c r="E135" s="26">
        <v>477716957</v>
      </c>
      <c r="F135" s="26">
        <v>409241629</v>
      </c>
      <c r="G135" s="26">
        <v>395766648</v>
      </c>
      <c r="H135" s="26">
        <v>1274849537</v>
      </c>
    </row>
    <row r="136" spans="1:8" x14ac:dyDescent="0.2">
      <c r="A136" s="10" t="s">
        <v>277</v>
      </c>
      <c r="B136" s="72" t="s">
        <v>278</v>
      </c>
      <c r="C136" s="26">
        <v>88984800</v>
      </c>
      <c r="D136" s="26">
        <v>88984800</v>
      </c>
      <c r="E136" s="26">
        <v>88984800</v>
      </c>
      <c r="F136" s="26">
        <v>59480666</v>
      </c>
      <c r="G136" s="26">
        <v>53457307</v>
      </c>
      <c r="H136" s="26">
        <v>0</v>
      </c>
    </row>
    <row r="137" spans="1:8" ht="25.5" x14ac:dyDescent="0.2">
      <c r="A137" s="10" t="s">
        <v>279</v>
      </c>
      <c r="B137" s="72" t="s">
        <v>280</v>
      </c>
      <c r="C137" s="26">
        <v>47000000</v>
      </c>
      <c r="D137" s="26">
        <v>46895320</v>
      </c>
      <c r="E137" s="26">
        <v>46895320</v>
      </c>
      <c r="F137" s="26">
        <v>46895320</v>
      </c>
      <c r="G137" s="26">
        <v>46895320</v>
      </c>
      <c r="H137" s="26">
        <v>104680</v>
      </c>
    </row>
    <row r="138" spans="1:8" ht="25.5" x14ac:dyDescent="0.2">
      <c r="A138" s="10" t="s">
        <v>281</v>
      </c>
      <c r="B138" s="72" t="s">
        <v>282</v>
      </c>
      <c r="C138" s="26">
        <v>0</v>
      </c>
      <c r="D138" s="26">
        <v>0</v>
      </c>
      <c r="E138" s="26">
        <v>0</v>
      </c>
      <c r="F138" s="26">
        <v>0</v>
      </c>
      <c r="G138" s="26">
        <v>0</v>
      </c>
      <c r="H138" s="26">
        <v>0</v>
      </c>
    </row>
    <row r="139" spans="1:8" ht="38.25" x14ac:dyDescent="0.2">
      <c r="A139" s="10" t="s">
        <v>283</v>
      </c>
      <c r="B139" s="72" t="s">
        <v>284</v>
      </c>
      <c r="C139" s="26">
        <v>50000000</v>
      </c>
      <c r="D139" s="26">
        <v>37702680</v>
      </c>
      <c r="E139" s="26">
        <v>37669901</v>
      </c>
      <c r="F139" s="26">
        <v>36069901</v>
      </c>
      <c r="G139" s="26">
        <v>36069901</v>
      </c>
      <c r="H139" s="26">
        <v>12297320</v>
      </c>
    </row>
    <row r="140" spans="1:8" ht="25.5" x14ac:dyDescent="0.2">
      <c r="A140" s="10" t="s">
        <v>285</v>
      </c>
      <c r="B140" s="72" t="s">
        <v>286</v>
      </c>
      <c r="C140" s="26">
        <v>7002685</v>
      </c>
      <c r="D140" s="26">
        <v>0</v>
      </c>
      <c r="E140" s="26">
        <v>0</v>
      </c>
      <c r="F140" s="26">
        <v>0</v>
      </c>
      <c r="G140" s="26">
        <v>0</v>
      </c>
      <c r="H140" s="26">
        <v>7002685</v>
      </c>
    </row>
    <row r="141" spans="1:8" ht="25.5" x14ac:dyDescent="0.2">
      <c r="A141" s="10" t="s">
        <v>287</v>
      </c>
      <c r="B141" s="72" t="s">
        <v>286</v>
      </c>
      <c r="C141" s="26">
        <v>0</v>
      </c>
      <c r="D141" s="26">
        <v>0</v>
      </c>
      <c r="E141" s="26">
        <v>0</v>
      </c>
      <c r="F141" s="26">
        <v>0</v>
      </c>
      <c r="G141" s="26">
        <v>0</v>
      </c>
      <c r="H141" s="26">
        <v>0</v>
      </c>
    </row>
    <row r="142" spans="1:8" ht="25.5" x14ac:dyDescent="0.2">
      <c r="A142" s="10" t="s">
        <v>288</v>
      </c>
      <c r="B142" s="72" t="s">
        <v>289</v>
      </c>
      <c r="C142" s="26">
        <v>491015200</v>
      </c>
      <c r="D142" s="26">
        <v>491015200</v>
      </c>
      <c r="E142" s="26">
        <v>0</v>
      </c>
      <c r="F142" s="26">
        <v>0</v>
      </c>
      <c r="G142" s="26">
        <v>0</v>
      </c>
      <c r="H142" s="26">
        <v>0</v>
      </c>
    </row>
    <row r="143" spans="1:8" x14ac:dyDescent="0.2">
      <c r="A143" s="10" t="s">
        <v>290</v>
      </c>
      <c r="B143" s="72" t="s">
        <v>291</v>
      </c>
      <c r="C143" s="26">
        <v>250000000</v>
      </c>
      <c r="D143" s="26">
        <v>250000000</v>
      </c>
      <c r="E143" s="26">
        <v>250000000</v>
      </c>
      <c r="F143" s="26">
        <v>250000000</v>
      </c>
      <c r="G143" s="26">
        <v>250000000</v>
      </c>
      <c r="H143" s="26">
        <v>0</v>
      </c>
    </row>
    <row r="144" spans="1:8" ht="25.5" x14ac:dyDescent="0.2">
      <c r="A144" s="10" t="s">
        <v>292</v>
      </c>
      <c r="B144" s="72" t="s">
        <v>293</v>
      </c>
      <c r="C144" s="26">
        <v>187400000</v>
      </c>
      <c r="D144" s="26">
        <v>0</v>
      </c>
      <c r="E144" s="26">
        <v>0</v>
      </c>
      <c r="F144" s="26">
        <v>0</v>
      </c>
      <c r="G144" s="26">
        <v>0</v>
      </c>
      <c r="H144" s="26">
        <v>187400000</v>
      </c>
    </row>
    <row r="145" spans="1:8" ht="38.25" x14ac:dyDescent="0.2">
      <c r="A145" s="10" t="s">
        <v>294</v>
      </c>
      <c r="B145" s="72" t="s">
        <v>295</v>
      </c>
      <c r="C145" s="26">
        <v>163804934</v>
      </c>
      <c r="D145" s="26">
        <v>27994001</v>
      </c>
      <c r="E145" s="26">
        <v>0</v>
      </c>
      <c r="F145" s="26">
        <v>0</v>
      </c>
      <c r="G145" s="26">
        <v>0</v>
      </c>
      <c r="H145" s="26">
        <v>135810933</v>
      </c>
    </row>
    <row r="146" spans="1:8" ht="38.25" x14ac:dyDescent="0.2">
      <c r="A146" s="10" t="s">
        <v>296</v>
      </c>
      <c r="B146" s="72" t="s">
        <v>297</v>
      </c>
      <c r="C146" s="26">
        <v>276786900</v>
      </c>
      <c r="D146" s="26">
        <v>250000000</v>
      </c>
      <c r="E146" s="26">
        <v>0</v>
      </c>
      <c r="F146" s="26">
        <v>0</v>
      </c>
      <c r="G146" s="26">
        <v>0</v>
      </c>
      <c r="H146" s="26">
        <v>26786900</v>
      </c>
    </row>
    <row r="147" spans="1:8" ht="25.5" x14ac:dyDescent="0.2">
      <c r="A147" s="10" t="s">
        <v>298</v>
      </c>
      <c r="B147" s="72" t="s">
        <v>299</v>
      </c>
      <c r="C147" s="26">
        <v>223213100</v>
      </c>
      <c r="D147" s="26">
        <v>223213100</v>
      </c>
      <c r="E147" s="26">
        <v>0</v>
      </c>
      <c r="F147" s="26">
        <v>0</v>
      </c>
      <c r="G147" s="26">
        <v>0</v>
      </c>
      <c r="H147" s="26">
        <v>0</v>
      </c>
    </row>
    <row r="148" spans="1:8" ht="25.5" x14ac:dyDescent="0.2">
      <c r="A148" s="10" t="s">
        <v>300</v>
      </c>
      <c r="B148" s="72" t="s">
        <v>301</v>
      </c>
      <c r="C148" s="26">
        <v>20000000</v>
      </c>
      <c r="D148" s="26">
        <v>0</v>
      </c>
      <c r="E148" s="26">
        <v>0</v>
      </c>
      <c r="F148" s="26">
        <v>0</v>
      </c>
      <c r="G148" s="26">
        <v>0</v>
      </c>
      <c r="H148" s="26">
        <v>20000000</v>
      </c>
    </row>
    <row r="149" spans="1:8" x14ac:dyDescent="0.2">
      <c r="A149" s="10" t="s">
        <v>302</v>
      </c>
      <c r="B149" s="72" t="s">
        <v>303</v>
      </c>
      <c r="C149" s="26">
        <v>44000000</v>
      </c>
      <c r="D149" s="26">
        <v>41353370</v>
      </c>
      <c r="E149" s="26">
        <v>41353370</v>
      </c>
      <c r="F149" s="26">
        <v>11795742</v>
      </c>
      <c r="G149" s="26">
        <v>4344120</v>
      </c>
      <c r="H149" s="26">
        <v>2646630</v>
      </c>
    </row>
    <row r="150" spans="1:8" x14ac:dyDescent="0.2">
      <c r="A150" s="10" t="s">
        <v>304</v>
      </c>
      <c r="B150" s="72" t="s">
        <v>305</v>
      </c>
      <c r="C150" s="26">
        <v>82000000</v>
      </c>
      <c r="D150" s="26">
        <v>19817566</v>
      </c>
      <c r="E150" s="26">
        <v>213566</v>
      </c>
      <c r="F150" s="26">
        <v>0</v>
      </c>
      <c r="G150" s="26">
        <v>0</v>
      </c>
      <c r="H150" s="26">
        <v>62182434</v>
      </c>
    </row>
    <row r="151" spans="1:8" ht="38.25" x14ac:dyDescent="0.2">
      <c r="A151" s="10" t="s">
        <v>306</v>
      </c>
      <c r="B151" s="72" t="s">
        <v>307</v>
      </c>
      <c r="C151" s="26">
        <v>54714255</v>
      </c>
      <c r="D151" s="26">
        <v>0</v>
      </c>
      <c r="E151" s="26">
        <v>0</v>
      </c>
      <c r="F151" s="26">
        <v>0</v>
      </c>
      <c r="G151" s="26">
        <v>0</v>
      </c>
      <c r="H151" s="26">
        <v>54714255</v>
      </c>
    </row>
    <row r="152" spans="1:8" ht="25.5" x14ac:dyDescent="0.2">
      <c r="A152" s="10" t="s">
        <v>308</v>
      </c>
      <c r="B152" s="72" t="s">
        <v>309</v>
      </c>
      <c r="C152" s="26">
        <v>25606391</v>
      </c>
      <c r="D152" s="26">
        <v>25606391</v>
      </c>
      <c r="E152" s="26">
        <v>0</v>
      </c>
      <c r="F152" s="26">
        <v>0</v>
      </c>
      <c r="G152" s="26">
        <v>0</v>
      </c>
      <c r="H152" s="26">
        <v>0</v>
      </c>
    </row>
    <row r="153" spans="1:8" x14ac:dyDescent="0.2">
      <c r="A153" s="10" t="s">
        <v>310</v>
      </c>
      <c r="B153" s="72" t="s">
        <v>311</v>
      </c>
      <c r="C153" s="26">
        <v>752018700</v>
      </c>
      <c r="D153" s="26">
        <v>0</v>
      </c>
      <c r="E153" s="26">
        <v>0</v>
      </c>
      <c r="F153" s="26">
        <v>0</v>
      </c>
      <c r="G153" s="26">
        <v>0</v>
      </c>
      <c r="H153" s="26">
        <v>752018700</v>
      </c>
    </row>
    <row r="154" spans="1:8" x14ac:dyDescent="0.2">
      <c r="A154" s="10" t="s">
        <v>312</v>
      </c>
      <c r="B154" s="72" t="s">
        <v>313</v>
      </c>
      <c r="C154" s="26">
        <v>100000000</v>
      </c>
      <c r="D154" s="26">
        <v>86115000</v>
      </c>
      <c r="E154" s="26">
        <v>0</v>
      </c>
      <c r="F154" s="26">
        <v>0</v>
      </c>
      <c r="G154" s="26">
        <v>0</v>
      </c>
      <c r="H154" s="26">
        <v>13885000</v>
      </c>
    </row>
    <row r="155" spans="1:8" ht="51" x14ac:dyDescent="0.2">
      <c r="A155" s="10" t="s">
        <v>314</v>
      </c>
      <c r="B155" s="72" t="s">
        <v>315</v>
      </c>
      <c r="C155" s="26">
        <v>12600000</v>
      </c>
      <c r="D155" s="26">
        <v>12600000</v>
      </c>
      <c r="E155" s="26">
        <v>12600000</v>
      </c>
      <c r="F155" s="26">
        <v>5000000</v>
      </c>
      <c r="G155" s="26">
        <v>5000000</v>
      </c>
      <c r="H155" s="26">
        <v>0</v>
      </c>
    </row>
    <row r="156" spans="1:8" x14ac:dyDescent="0.2">
      <c r="A156" s="10" t="s">
        <v>316</v>
      </c>
      <c r="B156" s="72" t="s">
        <v>317</v>
      </c>
      <c r="C156" s="26">
        <v>2743945002</v>
      </c>
      <c r="D156" s="26">
        <v>2172545528</v>
      </c>
      <c r="E156" s="26">
        <v>2106950290.5</v>
      </c>
      <c r="F156" s="26">
        <v>1666125745</v>
      </c>
      <c r="G156" s="26">
        <v>1204008193</v>
      </c>
      <c r="H156" s="26">
        <v>571399474</v>
      </c>
    </row>
    <row r="157" spans="1:8" ht="51" x14ac:dyDescent="0.2">
      <c r="A157" s="10" t="s">
        <v>318</v>
      </c>
      <c r="B157" s="72" t="s">
        <v>319</v>
      </c>
      <c r="C157" s="26">
        <v>225627129</v>
      </c>
      <c r="D157" s="26">
        <v>166610800</v>
      </c>
      <c r="E157" s="26">
        <v>136610800</v>
      </c>
      <c r="F157" s="26">
        <v>97147940</v>
      </c>
      <c r="G157" s="26">
        <v>81347940</v>
      </c>
      <c r="H157" s="26">
        <v>59016329</v>
      </c>
    </row>
    <row r="158" spans="1:8" x14ac:dyDescent="0.2">
      <c r="A158" s="10" t="s">
        <v>320</v>
      </c>
      <c r="B158" s="72" t="s">
        <v>321</v>
      </c>
      <c r="C158" s="26">
        <v>110000000</v>
      </c>
      <c r="D158" s="26">
        <v>110000000</v>
      </c>
      <c r="E158" s="26">
        <v>109404762.5</v>
      </c>
      <c r="F158" s="26">
        <v>0</v>
      </c>
      <c r="G158" s="26">
        <v>0</v>
      </c>
      <c r="H158" s="26">
        <v>0</v>
      </c>
    </row>
    <row r="159" spans="1:8" x14ac:dyDescent="0.2">
      <c r="A159" s="10" t="s">
        <v>322</v>
      </c>
      <c r="B159" s="72" t="s">
        <v>323</v>
      </c>
      <c r="C159" s="26">
        <v>110000000</v>
      </c>
      <c r="D159" s="26">
        <v>109999632</v>
      </c>
      <c r="E159" s="26">
        <v>109999632</v>
      </c>
      <c r="F159" s="26">
        <v>109999632</v>
      </c>
      <c r="G159" s="26">
        <v>109999632</v>
      </c>
      <c r="H159" s="26">
        <v>368</v>
      </c>
    </row>
    <row r="160" spans="1:8" x14ac:dyDescent="0.2">
      <c r="A160" s="10" t="s">
        <v>324</v>
      </c>
      <c r="B160" s="72" t="s">
        <v>325</v>
      </c>
      <c r="C160" s="26">
        <v>28801688</v>
      </c>
      <c r="D160" s="26">
        <v>20983131</v>
      </c>
      <c r="E160" s="26">
        <v>20983131</v>
      </c>
      <c r="F160" s="26">
        <v>0</v>
      </c>
      <c r="G160" s="26">
        <v>0</v>
      </c>
      <c r="H160" s="26">
        <v>7818557</v>
      </c>
    </row>
    <row r="161" spans="1:8" x14ac:dyDescent="0.2">
      <c r="A161" s="10" t="s">
        <v>326</v>
      </c>
      <c r="B161" s="72" t="s">
        <v>327</v>
      </c>
      <c r="C161" s="26">
        <v>21000000</v>
      </c>
      <c r="D161" s="26">
        <v>21000000</v>
      </c>
      <c r="E161" s="26">
        <v>21000000</v>
      </c>
      <c r="F161" s="26">
        <v>0</v>
      </c>
      <c r="G161" s="26">
        <v>0</v>
      </c>
      <c r="H161" s="26">
        <v>0</v>
      </c>
    </row>
    <row r="162" spans="1:8" ht="25.5" x14ac:dyDescent="0.2">
      <c r="A162" s="10" t="s">
        <v>328</v>
      </c>
      <c r="B162" s="72" t="s">
        <v>329</v>
      </c>
      <c r="C162" s="26">
        <v>140448000</v>
      </c>
      <c r="D162" s="26">
        <v>29386686</v>
      </c>
      <c r="E162" s="26">
        <v>29386686</v>
      </c>
      <c r="F162" s="26">
        <v>15697236</v>
      </c>
      <c r="G162" s="26">
        <v>15697236</v>
      </c>
      <c r="H162" s="26">
        <v>111061314</v>
      </c>
    </row>
    <row r="163" spans="1:8" ht="25.5" x14ac:dyDescent="0.2">
      <c r="A163" s="10" t="s">
        <v>330</v>
      </c>
      <c r="B163" s="72" t="s">
        <v>331</v>
      </c>
      <c r="C163" s="26">
        <v>50000000</v>
      </c>
      <c r="D163" s="26">
        <v>50000000</v>
      </c>
      <c r="E163" s="26">
        <v>50000000</v>
      </c>
      <c r="F163" s="26">
        <v>50000000</v>
      </c>
      <c r="G163" s="26">
        <v>50000000</v>
      </c>
      <c r="H163" s="26">
        <v>0</v>
      </c>
    </row>
    <row r="164" spans="1:8" ht="25.5" x14ac:dyDescent="0.2">
      <c r="A164" s="10" t="s">
        <v>332</v>
      </c>
      <c r="B164" s="72" t="s">
        <v>333</v>
      </c>
      <c r="C164" s="26">
        <v>110198312</v>
      </c>
      <c r="D164" s="26">
        <v>108817932</v>
      </c>
      <c r="E164" s="26">
        <v>108817932</v>
      </c>
      <c r="F164" s="26">
        <v>0</v>
      </c>
      <c r="G164" s="26">
        <v>0</v>
      </c>
      <c r="H164" s="26">
        <v>1380380</v>
      </c>
    </row>
    <row r="165" spans="1:8" ht="25.5" x14ac:dyDescent="0.2">
      <c r="A165" s="10" t="s">
        <v>334</v>
      </c>
      <c r="B165" s="72" t="s">
        <v>335</v>
      </c>
      <c r="C165" s="26">
        <v>9618307</v>
      </c>
      <c r="D165" s="26">
        <v>0</v>
      </c>
      <c r="E165" s="26">
        <v>0</v>
      </c>
      <c r="F165" s="26">
        <v>0</v>
      </c>
      <c r="G165" s="26">
        <v>0</v>
      </c>
      <c r="H165" s="26">
        <v>9618307</v>
      </c>
    </row>
    <row r="166" spans="1:8" ht="25.5" x14ac:dyDescent="0.2">
      <c r="A166" s="10" t="s">
        <v>336</v>
      </c>
      <c r="B166" s="72" t="s">
        <v>337</v>
      </c>
      <c r="C166" s="26">
        <v>40000000</v>
      </c>
      <c r="D166" s="26">
        <v>40000000</v>
      </c>
      <c r="E166" s="26">
        <v>40000000</v>
      </c>
      <c r="F166" s="26">
        <v>36133333</v>
      </c>
      <c r="G166" s="26">
        <v>0</v>
      </c>
      <c r="H166" s="26">
        <v>0</v>
      </c>
    </row>
    <row r="167" spans="1:8" ht="38.25" x14ac:dyDescent="0.2">
      <c r="A167" s="10" t="s">
        <v>338</v>
      </c>
      <c r="B167" s="72" t="s">
        <v>339</v>
      </c>
      <c r="C167" s="26">
        <v>0</v>
      </c>
      <c r="D167" s="26">
        <v>0</v>
      </c>
      <c r="E167" s="26">
        <v>0</v>
      </c>
      <c r="F167" s="26">
        <v>0</v>
      </c>
      <c r="G167" s="26">
        <v>0</v>
      </c>
      <c r="H167" s="26">
        <v>0</v>
      </c>
    </row>
    <row r="168" spans="1:8" ht="63.75" x14ac:dyDescent="0.2">
      <c r="A168" s="10" t="s">
        <v>340</v>
      </c>
      <c r="B168" s="72" t="s">
        <v>341</v>
      </c>
      <c r="C168" s="26">
        <v>57405777</v>
      </c>
      <c r="D168" s="26">
        <v>0</v>
      </c>
      <c r="E168" s="26">
        <v>0</v>
      </c>
      <c r="F168" s="26">
        <v>0</v>
      </c>
      <c r="G168" s="26">
        <v>0</v>
      </c>
      <c r="H168" s="26">
        <v>57405777</v>
      </c>
    </row>
    <row r="169" spans="1:8" ht="25.5" x14ac:dyDescent="0.2">
      <c r="A169" s="10" t="s">
        <v>342</v>
      </c>
      <c r="B169" s="72" t="s">
        <v>343</v>
      </c>
      <c r="C169" s="26">
        <v>300000000</v>
      </c>
      <c r="D169" s="26">
        <v>0</v>
      </c>
      <c r="E169" s="26">
        <v>0</v>
      </c>
      <c r="F169" s="26">
        <v>0</v>
      </c>
      <c r="G169" s="26">
        <v>0</v>
      </c>
      <c r="H169" s="26">
        <v>300000000</v>
      </c>
    </row>
    <row r="170" spans="1:8" x14ac:dyDescent="0.2">
      <c r="A170" s="10" t="s">
        <v>344</v>
      </c>
      <c r="B170" s="72" t="s">
        <v>345</v>
      </c>
      <c r="C170" s="26">
        <v>50000000</v>
      </c>
      <c r="D170" s="26">
        <v>50000000</v>
      </c>
      <c r="E170" s="26">
        <v>50000000</v>
      </c>
      <c r="F170" s="26">
        <v>50000000</v>
      </c>
      <c r="G170" s="26">
        <v>0</v>
      </c>
      <c r="H170" s="26">
        <v>0</v>
      </c>
    </row>
    <row r="171" spans="1:8" ht="38.25" x14ac:dyDescent="0.2">
      <c r="A171" s="10" t="s">
        <v>346</v>
      </c>
      <c r="B171" s="72" t="s">
        <v>347</v>
      </c>
      <c r="C171" s="26">
        <v>150000000</v>
      </c>
      <c r="D171" s="26">
        <v>150000000</v>
      </c>
      <c r="E171" s="26">
        <v>150000000</v>
      </c>
      <c r="F171" s="26">
        <v>60000000</v>
      </c>
      <c r="G171" s="26">
        <v>60000000</v>
      </c>
      <c r="H171" s="26">
        <v>0</v>
      </c>
    </row>
    <row r="172" spans="1:8" ht="38.25" x14ac:dyDescent="0.2">
      <c r="A172" s="10" t="s">
        <v>348</v>
      </c>
      <c r="B172" s="72" t="s">
        <v>349</v>
      </c>
      <c r="C172" s="26">
        <v>0</v>
      </c>
      <c r="D172" s="26">
        <v>0</v>
      </c>
      <c r="E172" s="26">
        <v>0</v>
      </c>
      <c r="F172" s="26">
        <v>0</v>
      </c>
      <c r="G172" s="26">
        <v>0</v>
      </c>
      <c r="H172" s="26">
        <v>0</v>
      </c>
    </row>
    <row r="173" spans="1:8" ht="25.5" x14ac:dyDescent="0.2">
      <c r="A173" s="10" t="s">
        <v>350</v>
      </c>
      <c r="B173" s="72" t="s">
        <v>351</v>
      </c>
      <c r="C173" s="26">
        <v>88898442</v>
      </c>
      <c r="D173" s="26">
        <v>63800000</v>
      </c>
      <c r="E173" s="26">
        <v>28800000</v>
      </c>
      <c r="F173" s="26">
        <v>14400000</v>
      </c>
      <c r="G173" s="26">
        <v>14400000</v>
      </c>
      <c r="H173" s="26">
        <v>25098442</v>
      </c>
    </row>
    <row r="174" spans="1:8" ht="25.5" x14ac:dyDescent="0.2">
      <c r="A174" s="10" t="s">
        <v>352</v>
      </c>
      <c r="B174" s="72" t="s">
        <v>353</v>
      </c>
      <c r="C174" s="26">
        <v>43856501</v>
      </c>
      <c r="D174" s="26">
        <v>43856501</v>
      </c>
      <c r="E174" s="26">
        <v>43856501</v>
      </c>
      <c r="F174" s="26">
        <v>30000000</v>
      </c>
      <c r="G174" s="26">
        <v>0</v>
      </c>
      <c r="H174" s="26">
        <v>0</v>
      </c>
    </row>
    <row r="175" spans="1:8" ht="25.5" x14ac:dyDescent="0.2">
      <c r="A175" s="10" t="s">
        <v>354</v>
      </c>
      <c r="B175" s="72" t="s">
        <v>355</v>
      </c>
      <c r="C175" s="26">
        <v>5343242</v>
      </c>
      <c r="D175" s="26">
        <v>5343242</v>
      </c>
      <c r="E175" s="26">
        <v>5343242</v>
      </c>
      <c r="F175" s="26">
        <v>0</v>
      </c>
      <c r="G175" s="26">
        <v>0</v>
      </c>
      <c r="H175" s="26">
        <v>0</v>
      </c>
    </row>
    <row r="176" spans="1:8" ht="38.25" x14ac:dyDescent="0.2">
      <c r="A176" s="10" t="s">
        <v>356</v>
      </c>
      <c r="B176" s="72" t="s">
        <v>357</v>
      </c>
      <c r="C176" s="26">
        <v>225000000</v>
      </c>
      <c r="D176" s="26">
        <v>225000000</v>
      </c>
      <c r="E176" s="26">
        <v>225000000</v>
      </c>
      <c r="F176" s="26">
        <v>225000000</v>
      </c>
      <c r="G176" s="26">
        <v>225000000</v>
      </c>
      <c r="H176" s="26">
        <v>0</v>
      </c>
    </row>
    <row r="177" spans="1:8" ht="38.25" x14ac:dyDescent="0.2">
      <c r="A177" s="10" t="s">
        <v>358</v>
      </c>
      <c r="B177" s="72" t="s">
        <v>357</v>
      </c>
      <c r="C177" s="26">
        <v>125000000</v>
      </c>
      <c r="D177" s="26">
        <v>125000000</v>
      </c>
      <c r="E177" s="26">
        <v>125000000</v>
      </c>
      <c r="F177" s="26">
        <v>125000000</v>
      </c>
      <c r="G177" s="26">
        <v>125000000</v>
      </c>
      <c r="H177" s="26">
        <v>0</v>
      </c>
    </row>
    <row r="178" spans="1:8" ht="38.25" x14ac:dyDescent="0.2">
      <c r="A178" s="10" t="s">
        <v>359</v>
      </c>
      <c r="B178" s="72" t="s">
        <v>360</v>
      </c>
      <c r="C178" s="26">
        <v>522563385</v>
      </c>
      <c r="D178" s="26">
        <v>522563385</v>
      </c>
      <c r="E178" s="26">
        <v>522563385</v>
      </c>
      <c r="F178" s="26">
        <v>522563385</v>
      </c>
      <c r="G178" s="26">
        <v>522563385</v>
      </c>
      <c r="H178" s="26">
        <v>0</v>
      </c>
    </row>
    <row r="179" spans="1:8" ht="51" x14ac:dyDescent="0.2">
      <c r="A179" s="10" t="s">
        <v>361</v>
      </c>
      <c r="B179" s="72" t="s">
        <v>362</v>
      </c>
      <c r="C179" s="26">
        <v>330184219</v>
      </c>
      <c r="D179" s="26">
        <v>330184219</v>
      </c>
      <c r="E179" s="26">
        <v>330184219</v>
      </c>
      <c r="F179" s="26">
        <v>330184219</v>
      </c>
      <c r="G179" s="26">
        <v>0</v>
      </c>
      <c r="H179" s="26">
        <v>0</v>
      </c>
    </row>
    <row r="180" spans="1:8" x14ac:dyDescent="0.2">
      <c r="A180" s="10" t="s">
        <v>363</v>
      </c>
      <c r="B180" s="72" t="s">
        <v>364</v>
      </c>
      <c r="C180" s="26">
        <v>3493768481</v>
      </c>
      <c r="D180" s="26">
        <v>3114208822</v>
      </c>
      <c r="E180" s="26">
        <v>2219369604</v>
      </c>
      <c r="F180" s="26">
        <v>1445279609</v>
      </c>
      <c r="G180" s="26">
        <v>1290072280</v>
      </c>
      <c r="H180" s="26">
        <v>379559659</v>
      </c>
    </row>
    <row r="181" spans="1:8" ht="38.25" x14ac:dyDescent="0.2">
      <c r="A181" s="10" t="s">
        <v>365</v>
      </c>
      <c r="B181" s="72" t="s">
        <v>366</v>
      </c>
      <c r="C181" s="26">
        <v>919061486</v>
      </c>
      <c r="D181" s="26">
        <v>913729522</v>
      </c>
      <c r="E181" s="26">
        <v>351139913</v>
      </c>
      <c r="F181" s="26">
        <v>211920798</v>
      </c>
      <c r="G181" s="26">
        <v>211920798</v>
      </c>
      <c r="H181" s="26">
        <v>5331964</v>
      </c>
    </row>
    <row r="182" spans="1:8" x14ac:dyDescent="0.2">
      <c r="A182" s="10" t="s">
        <v>367</v>
      </c>
      <c r="B182" s="72" t="s">
        <v>368</v>
      </c>
      <c r="C182" s="26">
        <v>13187506</v>
      </c>
      <c r="D182" s="26">
        <v>13187506</v>
      </c>
      <c r="E182" s="26">
        <v>13187506</v>
      </c>
      <c r="F182" s="26">
        <v>9541549</v>
      </c>
      <c r="G182" s="26">
        <v>9541549</v>
      </c>
      <c r="H182" s="26">
        <v>0</v>
      </c>
    </row>
    <row r="183" spans="1:8" x14ac:dyDescent="0.2">
      <c r="A183" s="10" t="s">
        <v>369</v>
      </c>
      <c r="B183" s="72" t="s">
        <v>370</v>
      </c>
      <c r="C183" s="26">
        <v>29778346</v>
      </c>
      <c r="D183" s="26">
        <v>5536200</v>
      </c>
      <c r="E183" s="26">
        <v>2211200</v>
      </c>
      <c r="F183" s="26">
        <v>2211200</v>
      </c>
      <c r="G183" s="26">
        <v>2211200</v>
      </c>
      <c r="H183" s="26">
        <v>24242146</v>
      </c>
    </row>
    <row r="184" spans="1:8" x14ac:dyDescent="0.2">
      <c r="A184" s="10" t="s">
        <v>371</v>
      </c>
      <c r="B184" s="72" t="s">
        <v>372</v>
      </c>
      <c r="C184" s="26">
        <v>16732906</v>
      </c>
      <c r="D184" s="26">
        <v>16701131</v>
      </c>
      <c r="E184" s="26">
        <v>16701131</v>
      </c>
      <c r="F184" s="26">
        <v>14602080</v>
      </c>
      <c r="G184" s="26">
        <v>9126300</v>
      </c>
      <c r="H184" s="26">
        <v>31775</v>
      </c>
    </row>
    <row r="185" spans="1:8" ht="25.5" x14ac:dyDescent="0.2">
      <c r="A185" s="10" t="s">
        <v>373</v>
      </c>
      <c r="B185" s="72" t="s">
        <v>374</v>
      </c>
      <c r="C185" s="26">
        <v>225627129</v>
      </c>
      <c r="D185" s="26">
        <v>225627129</v>
      </c>
      <c r="E185" s="26">
        <v>203232112</v>
      </c>
      <c r="F185" s="26">
        <v>151590518</v>
      </c>
      <c r="G185" s="26">
        <v>125190596</v>
      </c>
      <c r="H185" s="26">
        <v>0</v>
      </c>
    </row>
    <row r="186" spans="1:8" ht="25.5" x14ac:dyDescent="0.2">
      <c r="A186" s="10" t="s">
        <v>375</v>
      </c>
      <c r="B186" s="72" t="s">
        <v>376</v>
      </c>
      <c r="C186" s="26">
        <v>225627129</v>
      </c>
      <c r="D186" s="26">
        <v>224582232</v>
      </c>
      <c r="E186" s="26">
        <v>206918752</v>
      </c>
      <c r="F186" s="26">
        <v>123437737</v>
      </c>
      <c r="G186" s="26">
        <v>119330901</v>
      </c>
      <c r="H186" s="26">
        <v>1044897</v>
      </c>
    </row>
    <row r="187" spans="1:8" ht="25.5" x14ac:dyDescent="0.2">
      <c r="A187" s="10" t="s">
        <v>377</v>
      </c>
      <c r="B187" s="72" t="s">
        <v>378</v>
      </c>
      <c r="C187" s="26">
        <v>451254257</v>
      </c>
      <c r="D187" s="26">
        <v>418940286</v>
      </c>
      <c r="E187" s="26">
        <v>387468334</v>
      </c>
      <c r="F187" s="26">
        <v>269517529</v>
      </c>
      <c r="G187" s="26">
        <v>250631710</v>
      </c>
      <c r="H187" s="26">
        <v>32313971</v>
      </c>
    </row>
    <row r="188" spans="1:8" ht="38.25" x14ac:dyDescent="0.2">
      <c r="A188" s="10" t="s">
        <v>379</v>
      </c>
      <c r="B188" s="72" t="s">
        <v>380</v>
      </c>
      <c r="C188" s="26">
        <v>50000000</v>
      </c>
      <c r="D188" s="26">
        <v>50000000</v>
      </c>
      <c r="E188" s="26">
        <v>50000000</v>
      </c>
      <c r="F188" s="26">
        <v>50000000</v>
      </c>
      <c r="G188" s="26">
        <v>47500000</v>
      </c>
      <c r="H188" s="26">
        <v>0</v>
      </c>
    </row>
    <row r="189" spans="1:8" x14ac:dyDescent="0.2">
      <c r="A189" s="10" t="s">
        <v>381</v>
      </c>
      <c r="B189" s="72" t="s">
        <v>382</v>
      </c>
      <c r="C189" s="26">
        <v>11889285</v>
      </c>
      <c r="D189" s="26">
        <v>11889285</v>
      </c>
      <c r="E189" s="26">
        <v>0</v>
      </c>
      <c r="F189" s="26">
        <v>0</v>
      </c>
      <c r="G189" s="26">
        <v>0</v>
      </c>
      <c r="H189" s="26">
        <v>0</v>
      </c>
    </row>
    <row r="190" spans="1:8" ht="25.5" x14ac:dyDescent="0.2">
      <c r="A190" s="10" t="s">
        <v>383</v>
      </c>
      <c r="B190" s="72" t="s">
        <v>384</v>
      </c>
      <c r="C190" s="26">
        <v>34600392</v>
      </c>
      <c r="D190" s="26">
        <v>33747083</v>
      </c>
      <c r="E190" s="26">
        <v>33747083</v>
      </c>
      <c r="F190" s="26">
        <v>24358100</v>
      </c>
      <c r="G190" s="26">
        <v>22030893</v>
      </c>
      <c r="H190" s="26">
        <v>853309</v>
      </c>
    </row>
    <row r="191" spans="1:8" x14ac:dyDescent="0.2">
      <c r="A191" s="10" t="s">
        <v>385</v>
      </c>
      <c r="B191" s="72" t="s">
        <v>386</v>
      </c>
      <c r="C191" s="26">
        <v>56862864</v>
      </c>
      <c r="D191" s="26">
        <v>56862864</v>
      </c>
      <c r="E191" s="26">
        <v>55931024</v>
      </c>
      <c r="F191" s="26">
        <v>51610344</v>
      </c>
      <c r="G191" s="26">
        <v>48075954</v>
      </c>
      <c r="H191" s="26">
        <v>0</v>
      </c>
    </row>
    <row r="192" spans="1:8" x14ac:dyDescent="0.2">
      <c r="A192" s="10" t="s">
        <v>387</v>
      </c>
      <c r="B192" s="72" t="s">
        <v>388</v>
      </c>
      <c r="C192" s="26">
        <v>111645613</v>
      </c>
      <c r="D192" s="26">
        <v>109414979</v>
      </c>
      <c r="E192" s="26">
        <v>102218701</v>
      </c>
      <c r="F192" s="26">
        <v>83393439</v>
      </c>
      <c r="G192" s="26">
        <v>78739025</v>
      </c>
      <c r="H192" s="26">
        <v>2230634</v>
      </c>
    </row>
    <row r="193" spans="1:8" ht="25.5" x14ac:dyDescent="0.2">
      <c r="A193" s="10" t="s">
        <v>389</v>
      </c>
      <c r="B193" s="72" t="s">
        <v>390</v>
      </c>
      <c r="C193" s="26">
        <v>33674347</v>
      </c>
      <c r="D193" s="26">
        <v>27926483</v>
      </c>
      <c r="E193" s="26">
        <v>27926483</v>
      </c>
      <c r="F193" s="26">
        <v>25288983</v>
      </c>
      <c r="G193" s="26">
        <v>22961776</v>
      </c>
      <c r="H193" s="26">
        <v>5747864</v>
      </c>
    </row>
    <row r="194" spans="1:8" x14ac:dyDescent="0.2">
      <c r="A194" s="10" t="s">
        <v>391</v>
      </c>
      <c r="B194" s="72" t="s">
        <v>392</v>
      </c>
      <c r="C194" s="26">
        <v>29304752</v>
      </c>
      <c r="D194" s="26">
        <v>29259131</v>
      </c>
      <c r="E194" s="26">
        <v>28894073</v>
      </c>
      <c r="F194" s="26">
        <v>20160005</v>
      </c>
      <c r="G194" s="26">
        <v>20160005</v>
      </c>
      <c r="H194" s="26">
        <v>45621</v>
      </c>
    </row>
    <row r="195" spans="1:8" ht="25.5" x14ac:dyDescent="0.2">
      <c r="A195" s="10" t="s">
        <v>393</v>
      </c>
      <c r="B195" s="72" t="s">
        <v>394</v>
      </c>
      <c r="C195" s="26">
        <v>132738791</v>
      </c>
      <c r="D195" s="26">
        <v>131174407</v>
      </c>
      <c r="E195" s="26">
        <v>129505121</v>
      </c>
      <c r="F195" s="26">
        <v>91821242</v>
      </c>
      <c r="G195" s="26">
        <v>81444540</v>
      </c>
      <c r="H195" s="26">
        <v>1564384</v>
      </c>
    </row>
    <row r="196" spans="1:8" x14ac:dyDescent="0.2">
      <c r="A196" s="10" t="s">
        <v>395</v>
      </c>
      <c r="B196" s="72" t="s">
        <v>396</v>
      </c>
      <c r="C196" s="26">
        <v>72189030</v>
      </c>
      <c r="D196" s="26">
        <v>61557174</v>
      </c>
      <c r="E196" s="26">
        <v>52248346</v>
      </c>
      <c r="F196" s="26">
        <v>45570112</v>
      </c>
      <c r="G196" s="26">
        <v>41691434</v>
      </c>
      <c r="H196" s="26">
        <v>10631856</v>
      </c>
    </row>
    <row r="197" spans="1:8" x14ac:dyDescent="0.2">
      <c r="A197" s="10" t="s">
        <v>397</v>
      </c>
      <c r="B197" s="72" t="s">
        <v>398</v>
      </c>
      <c r="C197" s="26">
        <v>56033683</v>
      </c>
      <c r="D197" s="26">
        <v>55574100</v>
      </c>
      <c r="E197" s="26">
        <v>55297178</v>
      </c>
      <c r="F197" s="26">
        <v>38575246</v>
      </c>
      <c r="G197" s="26">
        <v>30795074</v>
      </c>
      <c r="H197" s="26">
        <v>459583</v>
      </c>
    </row>
    <row r="198" spans="1:8" ht="38.25" x14ac:dyDescent="0.2">
      <c r="A198" s="10" t="s">
        <v>399</v>
      </c>
      <c r="B198" s="72" t="s">
        <v>400</v>
      </c>
      <c r="C198" s="26">
        <v>58076468</v>
      </c>
      <c r="D198" s="26">
        <v>58076468</v>
      </c>
      <c r="E198" s="26">
        <v>58076468</v>
      </c>
      <c r="F198" s="26">
        <v>58076468</v>
      </c>
      <c r="G198" s="26">
        <v>58076468</v>
      </c>
      <c r="H198" s="26">
        <v>0</v>
      </c>
    </row>
    <row r="199" spans="1:8" ht="38.25" x14ac:dyDescent="0.2">
      <c r="A199" s="10" t="s">
        <v>401</v>
      </c>
      <c r="B199" s="72" t="s">
        <v>402</v>
      </c>
      <c r="C199" s="26">
        <v>224031929</v>
      </c>
      <c r="D199" s="26">
        <v>26105787</v>
      </c>
      <c r="E199" s="26">
        <v>25024318</v>
      </c>
      <c r="F199" s="26">
        <v>7501772</v>
      </c>
      <c r="G199" s="26">
        <v>5174589</v>
      </c>
      <c r="H199" s="26">
        <v>197926142</v>
      </c>
    </row>
    <row r="200" spans="1:8" x14ac:dyDescent="0.2">
      <c r="A200" s="10" t="s">
        <v>403</v>
      </c>
      <c r="B200" s="72" t="s">
        <v>404</v>
      </c>
      <c r="C200" s="26">
        <v>3188389</v>
      </c>
      <c r="D200" s="26">
        <v>3188389</v>
      </c>
      <c r="E200" s="26">
        <v>3188389</v>
      </c>
      <c r="F200" s="26">
        <v>1529098</v>
      </c>
      <c r="G200" s="26">
        <v>1529098</v>
      </c>
      <c r="H200" s="26">
        <v>0</v>
      </c>
    </row>
    <row r="201" spans="1:8" ht="25.5" x14ac:dyDescent="0.2">
      <c r="A201" s="10" t="s">
        <v>405</v>
      </c>
      <c r="B201" s="72" t="s">
        <v>406</v>
      </c>
      <c r="C201" s="26">
        <v>58762271</v>
      </c>
      <c r="D201" s="26">
        <v>53675795</v>
      </c>
      <c r="E201" s="26">
        <v>53675795</v>
      </c>
      <c r="F201" s="26">
        <v>16493016</v>
      </c>
      <c r="G201" s="26">
        <v>9175314</v>
      </c>
      <c r="H201" s="26">
        <v>5086476</v>
      </c>
    </row>
    <row r="202" spans="1:8" x14ac:dyDescent="0.2">
      <c r="A202" s="10" t="s">
        <v>407</v>
      </c>
      <c r="B202" s="72" t="s">
        <v>408</v>
      </c>
      <c r="C202" s="26">
        <v>13138641</v>
      </c>
      <c r="D202" s="26">
        <v>13107638</v>
      </c>
      <c r="E202" s="26">
        <v>13107638</v>
      </c>
      <c r="F202" s="26">
        <v>6593753</v>
      </c>
      <c r="G202" s="26">
        <v>4266546</v>
      </c>
      <c r="H202" s="26">
        <v>31003</v>
      </c>
    </row>
    <row r="203" spans="1:8" x14ac:dyDescent="0.2">
      <c r="A203" s="10" t="s">
        <v>409</v>
      </c>
      <c r="B203" s="72" t="s">
        <v>410</v>
      </c>
      <c r="C203" s="26">
        <v>70000000</v>
      </c>
      <c r="D203" s="26">
        <v>63748300</v>
      </c>
      <c r="E203" s="26">
        <v>0</v>
      </c>
      <c r="F203" s="26">
        <v>0</v>
      </c>
      <c r="G203" s="26">
        <v>0</v>
      </c>
      <c r="H203" s="26">
        <v>6251700</v>
      </c>
    </row>
    <row r="204" spans="1:8" ht="25.5" x14ac:dyDescent="0.2">
      <c r="A204" s="10" t="s">
        <v>411</v>
      </c>
      <c r="B204" s="72" t="s">
        <v>412</v>
      </c>
      <c r="C204" s="26">
        <v>10500000</v>
      </c>
      <c r="D204" s="26">
        <v>8852509</v>
      </c>
      <c r="E204" s="26">
        <v>8852509</v>
      </c>
      <c r="F204" s="26">
        <v>0</v>
      </c>
      <c r="G204" s="26">
        <v>0</v>
      </c>
      <c r="H204" s="26">
        <v>1647491</v>
      </c>
    </row>
    <row r="205" spans="1:8" ht="38.25" x14ac:dyDescent="0.2">
      <c r="A205" s="10" t="s">
        <v>413</v>
      </c>
      <c r="B205" s="72" t="s">
        <v>414</v>
      </c>
      <c r="C205" s="26">
        <v>30734862</v>
      </c>
      <c r="D205" s="26">
        <v>30734862</v>
      </c>
      <c r="E205" s="26">
        <v>0</v>
      </c>
      <c r="F205" s="26">
        <v>0</v>
      </c>
      <c r="G205" s="26">
        <v>0</v>
      </c>
      <c r="H205" s="26">
        <v>0</v>
      </c>
    </row>
    <row r="206" spans="1:8" ht="38.25" x14ac:dyDescent="0.2">
      <c r="A206" s="10" t="s">
        <v>415</v>
      </c>
      <c r="B206" s="72" t="s">
        <v>416</v>
      </c>
      <c r="C206" s="26">
        <v>593584</v>
      </c>
      <c r="D206" s="26">
        <v>0</v>
      </c>
      <c r="E206" s="26">
        <v>0</v>
      </c>
      <c r="F206" s="26">
        <v>0</v>
      </c>
      <c r="G206" s="26">
        <v>0</v>
      </c>
      <c r="H206" s="26">
        <v>593584</v>
      </c>
    </row>
    <row r="207" spans="1:8" ht="38.25" x14ac:dyDescent="0.2">
      <c r="A207" s="10" t="s">
        <v>417</v>
      </c>
      <c r="B207" s="72" t="s">
        <v>418</v>
      </c>
      <c r="C207" s="26">
        <v>72088360</v>
      </c>
      <c r="D207" s="26">
        <v>72088360</v>
      </c>
      <c r="E207" s="26">
        <v>72088360</v>
      </c>
      <c r="F207" s="26">
        <v>36044180</v>
      </c>
      <c r="G207" s="26">
        <v>36044180</v>
      </c>
      <c r="H207" s="26">
        <v>0</v>
      </c>
    </row>
    <row r="208" spans="1:8" ht="25.5" x14ac:dyDescent="0.2">
      <c r="A208" s="10" t="s">
        <v>419</v>
      </c>
      <c r="B208" s="72" t="s">
        <v>420</v>
      </c>
      <c r="C208" s="26">
        <v>15356985</v>
      </c>
      <c r="D208" s="26">
        <v>15356985</v>
      </c>
      <c r="E208" s="26">
        <v>15356985</v>
      </c>
      <c r="F208" s="26">
        <v>6128312</v>
      </c>
      <c r="G208" s="26">
        <v>3801105</v>
      </c>
      <c r="H208" s="26">
        <v>0</v>
      </c>
    </row>
    <row r="209" spans="1:8" ht="25.5" x14ac:dyDescent="0.2">
      <c r="A209" s="10" t="s">
        <v>421</v>
      </c>
      <c r="B209" s="72" t="s">
        <v>422</v>
      </c>
      <c r="C209" s="26">
        <v>42500000</v>
      </c>
      <c r="D209" s="26">
        <v>33026111</v>
      </c>
      <c r="E209" s="26">
        <v>24286431</v>
      </c>
      <c r="F209" s="26">
        <v>1931493</v>
      </c>
      <c r="G209" s="26">
        <v>1931493</v>
      </c>
      <c r="H209" s="26">
        <v>9473889</v>
      </c>
    </row>
    <row r="210" spans="1:8" ht="25.5" x14ac:dyDescent="0.2">
      <c r="A210" s="10" t="s">
        <v>423</v>
      </c>
      <c r="B210" s="72" t="s">
        <v>424</v>
      </c>
      <c r="C210" s="26">
        <v>65223124</v>
      </c>
      <c r="D210" s="26">
        <v>28614494</v>
      </c>
      <c r="E210" s="26">
        <v>28373058</v>
      </c>
      <c r="F210" s="26">
        <v>11735750</v>
      </c>
      <c r="G210" s="26">
        <v>7952438</v>
      </c>
      <c r="H210" s="26">
        <v>36608630</v>
      </c>
    </row>
    <row r="211" spans="1:8" ht="25.5" x14ac:dyDescent="0.2">
      <c r="A211" s="10" t="s">
        <v>425</v>
      </c>
      <c r="B211" s="72" t="s">
        <v>426</v>
      </c>
      <c r="C211" s="26">
        <v>84800000</v>
      </c>
      <c r="D211" s="26">
        <v>60000000</v>
      </c>
      <c r="E211" s="26">
        <v>0</v>
      </c>
      <c r="F211" s="26">
        <v>0</v>
      </c>
      <c r="G211" s="26">
        <v>0</v>
      </c>
      <c r="H211" s="26">
        <v>24800000</v>
      </c>
    </row>
    <row r="212" spans="1:8" ht="25.5" x14ac:dyDescent="0.2">
      <c r="A212" s="10" t="s">
        <v>427</v>
      </c>
      <c r="B212" s="72" t="s">
        <v>428</v>
      </c>
      <c r="C212" s="26">
        <v>10600000</v>
      </c>
      <c r="D212" s="26">
        <v>9746691</v>
      </c>
      <c r="E212" s="26">
        <v>9746691</v>
      </c>
      <c r="F212" s="26">
        <v>2327207</v>
      </c>
      <c r="G212" s="26">
        <v>0</v>
      </c>
      <c r="H212" s="26">
        <v>853309</v>
      </c>
    </row>
    <row r="213" spans="1:8" ht="25.5" x14ac:dyDescent="0.2">
      <c r="A213" s="10" t="s">
        <v>429</v>
      </c>
      <c r="B213" s="72" t="s">
        <v>430</v>
      </c>
      <c r="C213" s="26">
        <v>50500000</v>
      </c>
      <c r="D213" s="26">
        <v>46331034</v>
      </c>
      <c r="E213" s="26">
        <v>46049357</v>
      </c>
      <c r="F213" s="26">
        <v>15420030</v>
      </c>
      <c r="G213" s="26">
        <v>10678457</v>
      </c>
      <c r="H213" s="26">
        <v>4168966</v>
      </c>
    </row>
    <row r="214" spans="1:8" x14ac:dyDescent="0.2">
      <c r="A214" s="10" t="s">
        <v>431</v>
      </c>
      <c r="B214" s="72" t="s">
        <v>432</v>
      </c>
      <c r="C214" s="26">
        <v>54924265</v>
      </c>
      <c r="D214" s="26">
        <v>54303676</v>
      </c>
      <c r="E214" s="26">
        <v>53462567</v>
      </c>
      <c r="F214" s="26">
        <v>21624103</v>
      </c>
      <c r="G214" s="26">
        <v>12539732</v>
      </c>
      <c r="H214" s="26">
        <v>620589</v>
      </c>
    </row>
    <row r="215" spans="1:8" x14ac:dyDescent="0.2">
      <c r="A215" s="10" t="s">
        <v>433</v>
      </c>
      <c r="B215" s="72" t="s">
        <v>434</v>
      </c>
      <c r="C215" s="26">
        <v>42456985</v>
      </c>
      <c r="D215" s="26">
        <v>35457109</v>
      </c>
      <c r="E215" s="26">
        <v>35368979</v>
      </c>
      <c r="F215" s="26">
        <v>11275545</v>
      </c>
      <c r="G215" s="26">
        <v>3801105</v>
      </c>
      <c r="H215" s="26">
        <v>6999876</v>
      </c>
    </row>
    <row r="216" spans="1:8" x14ac:dyDescent="0.2">
      <c r="A216" s="10" t="s">
        <v>435</v>
      </c>
      <c r="B216" s="72" t="s">
        <v>436</v>
      </c>
      <c r="C216" s="26">
        <v>60000000</v>
      </c>
      <c r="D216" s="26">
        <v>60000000</v>
      </c>
      <c r="E216" s="26">
        <v>0</v>
      </c>
      <c r="F216" s="26">
        <v>0</v>
      </c>
      <c r="G216" s="26">
        <v>0</v>
      </c>
      <c r="H216" s="26">
        <v>0</v>
      </c>
    </row>
    <row r="217" spans="1:8" x14ac:dyDescent="0.2">
      <c r="A217" s="10" t="s">
        <v>437</v>
      </c>
      <c r="B217" s="72" t="s">
        <v>438</v>
      </c>
      <c r="C217" s="26">
        <v>6085102</v>
      </c>
      <c r="D217" s="26">
        <v>6085102</v>
      </c>
      <c r="E217" s="26">
        <v>6085102</v>
      </c>
      <c r="F217" s="26">
        <v>0</v>
      </c>
      <c r="G217" s="26">
        <v>0</v>
      </c>
      <c r="H217" s="26">
        <v>0</v>
      </c>
    </row>
    <row r="218" spans="1:8" ht="38.25" x14ac:dyDescent="0.2">
      <c r="A218" s="10" t="s">
        <v>439</v>
      </c>
      <c r="B218" s="72" t="s">
        <v>440</v>
      </c>
      <c r="C218" s="26">
        <v>25000000</v>
      </c>
      <c r="D218" s="26">
        <v>25000000</v>
      </c>
      <c r="E218" s="26">
        <v>25000000</v>
      </c>
      <c r="F218" s="26">
        <v>10000000</v>
      </c>
      <c r="G218" s="26">
        <v>0</v>
      </c>
      <c r="H218" s="26">
        <v>0</v>
      </c>
    </row>
    <row r="219" spans="1:8" ht="38.25" x14ac:dyDescent="0.2">
      <c r="A219" s="10" t="s">
        <v>441</v>
      </c>
      <c r="B219" s="72" t="s">
        <v>442</v>
      </c>
      <c r="C219" s="26">
        <v>25000000</v>
      </c>
      <c r="D219" s="26">
        <v>25000000</v>
      </c>
      <c r="E219" s="26">
        <v>25000000</v>
      </c>
      <c r="F219" s="26">
        <v>25000000</v>
      </c>
      <c r="G219" s="26">
        <v>13750000</v>
      </c>
      <c r="H219" s="26">
        <v>0</v>
      </c>
    </row>
    <row r="220" spans="1:8" ht="25.5" x14ac:dyDescent="0.2">
      <c r="A220" s="10" t="s">
        <v>443</v>
      </c>
      <c r="B220" s="72" t="s">
        <v>444</v>
      </c>
      <c r="C220" s="26">
        <v>3678169463</v>
      </c>
      <c r="D220" s="26">
        <v>3348833995.6300001</v>
      </c>
      <c r="E220" s="26">
        <v>1518895461.76</v>
      </c>
      <c r="F220" s="26">
        <v>874049519</v>
      </c>
      <c r="G220" s="26">
        <v>788591826</v>
      </c>
      <c r="H220" s="26">
        <v>329335467.37</v>
      </c>
    </row>
    <row r="221" spans="1:8" x14ac:dyDescent="0.2">
      <c r="A221" s="10" t="s">
        <v>445</v>
      </c>
      <c r="B221" s="72" t="s">
        <v>446</v>
      </c>
      <c r="C221" s="26">
        <v>2088200359</v>
      </c>
      <c r="D221" s="26">
        <v>1835503923.6400001</v>
      </c>
      <c r="E221" s="26">
        <v>424241658</v>
      </c>
      <c r="F221" s="26">
        <v>276885539</v>
      </c>
      <c r="G221" s="26">
        <v>251485206</v>
      </c>
      <c r="H221" s="26">
        <v>252696435.36000001</v>
      </c>
    </row>
    <row r="222" spans="1:8" x14ac:dyDescent="0.2">
      <c r="A222" s="10" t="s">
        <v>447</v>
      </c>
      <c r="B222" s="72" t="s">
        <v>448</v>
      </c>
      <c r="C222" s="26">
        <v>1103682011</v>
      </c>
      <c r="D222" s="26">
        <v>855615270</v>
      </c>
      <c r="E222" s="26">
        <v>41791860</v>
      </c>
      <c r="F222" s="26">
        <v>41791860</v>
      </c>
      <c r="G222" s="26">
        <v>41791860</v>
      </c>
      <c r="H222" s="26">
        <v>248066741</v>
      </c>
    </row>
    <row r="223" spans="1:8" ht="25.5" x14ac:dyDescent="0.2">
      <c r="A223" s="10" t="s">
        <v>449</v>
      </c>
      <c r="B223" s="72" t="s">
        <v>450</v>
      </c>
      <c r="C223" s="26">
        <v>152656286</v>
      </c>
      <c r="D223" s="26">
        <v>152656286</v>
      </c>
      <c r="E223" s="26">
        <v>0</v>
      </c>
      <c r="F223" s="26">
        <v>0</v>
      </c>
      <c r="G223" s="26">
        <v>0</v>
      </c>
      <c r="H223" s="26">
        <v>0</v>
      </c>
    </row>
    <row r="224" spans="1:8" ht="25.5" x14ac:dyDescent="0.2">
      <c r="A224" s="10" t="s">
        <v>451</v>
      </c>
      <c r="B224" s="72" t="s">
        <v>452</v>
      </c>
      <c r="C224" s="26">
        <v>152656286</v>
      </c>
      <c r="D224" s="26">
        <v>152656286</v>
      </c>
      <c r="E224" s="26">
        <v>0</v>
      </c>
      <c r="F224" s="26">
        <v>0</v>
      </c>
      <c r="G224" s="26">
        <v>0</v>
      </c>
      <c r="H224" s="26">
        <v>0</v>
      </c>
    </row>
    <row r="225" spans="1:8" ht="25.5" x14ac:dyDescent="0.2">
      <c r="A225" s="10" t="s">
        <v>453</v>
      </c>
      <c r="B225" s="72" t="s">
        <v>454</v>
      </c>
      <c r="C225" s="26">
        <v>626025725</v>
      </c>
      <c r="D225" s="26">
        <v>602958984</v>
      </c>
      <c r="E225" s="26">
        <v>41791860</v>
      </c>
      <c r="F225" s="26">
        <v>41791860</v>
      </c>
      <c r="G225" s="26">
        <v>41791860</v>
      </c>
      <c r="H225" s="26">
        <v>23066741</v>
      </c>
    </row>
    <row r="226" spans="1:8" x14ac:dyDescent="0.2">
      <c r="A226" s="10" t="s">
        <v>455</v>
      </c>
      <c r="B226" s="72" t="s">
        <v>456</v>
      </c>
      <c r="C226" s="26">
        <v>72425725</v>
      </c>
      <c r="D226" s="26">
        <v>72425725</v>
      </c>
      <c r="E226" s="26">
        <v>0</v>
      </c>
      <c r="F226" s="26">
        <v>0</v>
      </c>
      <c r="G226" s="26">
        <v>0</v>
      </c>
      <c r="H226" s="26">
        <v>0</v>
      </c>
    </row>
    <row r="227" spans="1:8" x14ac:dyDescent="0.2">
      <c r="A227" s="10" t="s">
        <v>457</v>
      </c>
      <c r="B227" s="72" t="s">
        <v>458</v>
      </c>
      <c r="C227" s="26">
        <v>83600000</v>
      </c>
      <c r="D227" s="26">
        <v>60533259</v>
      </c>
      <c r="E227" s="26">
        <v>41791860</v>
      </c>
      <c r="F227" s="26">
        <v>41791860</v>
      </c>
      <c r="G227" s="26">
        <v>41791860</v>
      </c>
      <c r="H227" s="26">
        <v>23066741</v>
      </c>
    </row>
    <row r="228" spans="1:8" x14ac:dyDescent="0.2">
      <c r="A228" s="10" t="s">
        <v>459</v>
      </c>
      <c r="B228" s="72" t="s">
        <v>460</v>
      </c>
      <c r="C228" s="26">
        <v>95702597</v>
      </c>
      <c r="D228" s="26">
        <v>95702597</v>
      </c>
      <c r="E228" s="26">
        <v>0</v>
      </c>
      <c r="F228" s="26">
        <v>0</v>
      </c>
      <c r="G228" s="26">
        <v>0</v>
      </c>
      <c r="H228" s="26">
        <v>0</v>
      </c>
    </row>
    <row r="229" spans="1:8" ht="25.5" x14ac:dyDescent="0.2">
      <c r="A229" s="10" t="s">
        <v>461</v>
      </c>
      <c r="B229" s="72" t="s">
        <v>462</v>
      </c>
      <c r="C229" s="26">
        <v>99625843</v>
      </c>
      <c r="D229" s="26">
        <v>99625843</v>
      </c>
      <c r="E229" s="26">
        <v>0</v>
      </c>
      <c r="F229" s="26">
        <v>0</v>
      </c>
      <c r="G229" s="26">
        <v>0</v>
      </c>
      <c r="H229" s="26">
        <v>0</v>
      </c>
    </row>
    <row r="230" spans="1:8" x14ac:dyDescent="0.2">
      <c r="A230" s="10" t="s">
        <v>463</v>
      </c>
      <c r="B230" s="72" t="s">
        <v>464</v>
      </c>
      <c r="C230" s="26">
        <v>204671560</v>
      </c>
      <c r="D230" s="26">
        <v>204671560</v>
      </c>
      <c r="E230" s="26">
        <v>0</v>
      </c>
      <c r="F230" s="26">
        <v>0</v>
      </c>
      <c r="G230" s="26">
        <v>0</v>
      </c>
      <c r="H230" s="26">
        <v>0</v>
      </c>
    </row>
    <row r="231" spans="1:8" ht="25.5" x14ac:dyDescent="0.2">
      <c r="A231" s="10" t="s">
        <v>465</v>
      </c>
      <c r="B231" s="72" t="s">
        <v>466</v>
      </c>
      <c r="C231" s="26">
        <v>70000000</v>
      </c>
      <c r="D231" s="26">
        <v>70000000</v>
      </c>
      <c r="E231" s="26">
        <v>0</v>
      </c>
      <c r="F231" s="26">
        <v>0</v>
      </c>
      <c r="G231" s="26">
        <v>0</v>
      </c>
      <c r="H231" s="26">
        <v>0</v>
      </c>
    </row>
    <row r="232" spans="1:8" x14ac:dyDescent="0.2">
      <c r="A232" s="10" t="s">
        <v>467</v>
      </c>
      <c r="B232" s="72" t="s">
        <v>468</v>
      </c>
      <c r="C232" s="26">
        <v>325000000</v>
      </c>
      <c r="D232" s="26">
        <v>100000000</v>
      </c>
      <c r="E232" s="26">
        <v>0</v>
      </c>
      <c r="F232" s="26">
        <v>0</v>
      </c>
      <c r="G232" s="26">
        <v>0</v>
      </c>
      <c r="H232" s="26">
        <v>225000000</v>
      </c>
    </row>
    <row r="233" spans="1:8" x14ac:dyDescent="0.2">
      <c r="A233" s="10" t="s">
        <v>469</v>
      </c>
      <c r="B233" s="72" t="s">
        <v>470</v>
      </c>
      <c r="C233" s="26">
        <v>0</v>
      </c>
      <c r="D233" s="26">
        <v>0</v>
      </c>
      <c r="E233" s="26">
        <v>0</v>
      </c>
      <c r="F233" s="26">
        <v>0</v>
      </c>
      <c r="G233" s="26">
        <v>0</v>
      </c>
      <c r="H233" s="26">
        <v>0</v>
      </c>
    </row>
    <row r="234" spans="1:8" ht="25.5" x14ac:dyDescent="0.2">
      <c r="A234" s="10" t="s">
        <v>471</v>
      </c>
      <c r="B234" s="72" t="s">
        <v>472</v>
      </c>
      <c r="C234" s="26">
        <v>100000000</v>
      </c>
      <c r="D234" s="26">
        <v>100000000</v>
      </c>
      <c r="E234" s="26">
        <v>0</v>
      </c>
      <c r="F234" s="26">
        <v>0</v>
      </c>
      <c r="G234" s="26">
        <v>0</v>
      </c>
      <c r="H234" s="26">
        <v>0</v>
      </c>
    </row>
    <row r="235" spans="1:8" x14ac:dyDescent="0.2">
      <c r="A235" s="10" t="s">
        <v>473</v>
      </c>
      <c r="B235" s="72" t="s">
        <v>474</v>
      </c>
      <c r="C235" s="26">
        <v>175000000</v>
      </c>
      <c r="D235" s="26">
        <v>0</v>
      </c>
      <c r="E235" s="26">
        <v>0</v>
      </c>
      <c r="F235" s="26">
        <v>0</v>
      </c>
      <c r="G235" s="26">
        <v>0</v>
      </c>
      <c r="H235" s="26">
        <v>175000000</v>
      </c>
    </row>
    <row r="236" spans="1:8" ht="25.5" x14ac:dyDescent="0.2">
      <c r="A236" s="10" t="s">
        <v>475</v>
      </c>
      <c r="B236" s="72" t="s">
        <v>476</v>
      </c>
      <c r="C236" s="26">
        <v>50000000</v>
      </c>
      <c r="D236" s="26">
        <v>0</v>
      </c>
      <c r="E236" s="26">
        <v>0</v>
      </c>
      <c r="F236" s="26">
        <v>0</v>
      </c>
      <c r="G236" s="26">
        <v>0</v>
      </c>
      <c r="H236" s="26">
        <v>50000000</v>
      </c>
    </row>
    <row r="237" spans="1:8" x14ac:dyDescent="0.2">
      <c r="A237" s="10" t="s">
        <v>477</v>
      </c>
      <c r="B237" s="72" t="s">
        <v>478</v>
      </c>
      <c r="C237" s="26">
        <v>984518348</v>
      </c>
      <c r="D237" s="26">
        <v>979888653.63999999</v>
      </c>
      <c r="E237" s="26">
        <v>382449798</v>
      </c>
      <c r="F237" s="26">
        <v>235093679</v>
      </c>
      <c r="G237" s="26">
        <v>209693346</v>
      </c>
      <c r="H237" s="26">
        <v>4629694.3600000003</v>
      </c>
    </row>
    <row r="238" spans="1:8" ht="25.5" x14ac:dyDescent="0.2">
      <c r="A238" s="10" t="s">
        <v>479</v>
      </c>
      <c r="B238" s="72" t="s">
        <v>480</v>
      </c>
      <c r="C238" s="26">
        <v>342837392</v>
      </c>
      <c r="D238" s="26">
        <v>340871330.63999999</v>
      </c>
      <c r="E238" s="26">
        <v>209427273</v>
      </c>
      <c r="F238" s="26">
        <v>129230580</v>
      </c>
      <c r="G238" s="26">
        <v>117930382</v>
      </c>
      <c r="H238" s="26">
        <v>1966061.3599999999</v>
      </c>
    </row>
    <row r="239" spans="1:8" x14ac:dyDescent="0.2">
      <c r="A239" s="10" t="s">
        <v>481</v>
      </c>
      <c r="B239" s="72" t="s">
        <v>482</v>
      </c>
      <c r="C239" s="26">
        <v>57000000</v>
      </c>
      <c r="D239" s="26">
        <v>57000000</v>
      </c>
      <c r="E239" s="26">
        <v>41882000</v>
      </c>
      <c r="F239" s="26">
        <v>40008946</v>
      </c>
      <c r="G239" s="26">
        <v>40008946</v>
      </c>
      <c r="H239" s="26">
        <v>0</v>
      </c>
    </row>
    <row r="240" spans="1:8" x14ac:dyDescent="0.2">
      <c r="A240" s="10" t="s">
        <v>483</v>
      </c>
      <c r="B240" s="72" t="s">
        <v>484</v>
      </c>
      <c r="C240" s="26">
        <v>398385140</v>
      </c>
      <c r="D240" s="26">
        <v>398385140</v>
      </c>
      <c r="E240" s="26">
        <v>77263272</v>
      </c>
      <c r="F240" s="26">
        <v>50431944</v>
      </c>
      <c r="G240" s="26">
        <v>43724112</v>
      </c>
      <c r="H240" s="26">
        <v>0</v>
      </c>
    </row>
    <row r="241" spans="1:8" ht="25.5" x14ac:dyDescent="0.2">
      <c r="A241" s="10" t="s">
        <v>485</v>
      </c>
      <c r="B241" s="72" t="s">
        <v>486</v>
      </c>
      <c r="C241" s="26">
        <v>50460601</v>
      </c>
      <c r="D241" s="26">
        <v>48390175.5</v>
      </c>
      <c r="E241" s="26">
        <v>45252899</v>
      </c>
      <c r="F241" s="26">
        <v>12273635</v>
      </c>
      <c r="G241" s="26">
        <v>6250277</v>
      </c>
      <c r="H241" s="26">
        <v>2070425.5</v>
      </c>
    </row>
    <row r="242" spans="1:8" x14ac:dyDescent="0.2">
      <c r="A242" s="10" t="s">
        <v>487</v>
      </c>
      <c r="B242" s="72" t="s">
        <v>488</v>
      </c>
      <c r="C242" s="26">
        <v>15835215</v>
      </c>
      <c r="D242" s="26">
        <v>15242007.5</v>
      </c>
      <c r="E242" s="26">
        <v>8624354</v>
      </c>
      <c r="F242" s="26">
        <v>3148574</v>
      </c>
      <c r="G242" s="26">
        <v>1779629</v>
      </c>
      <c r="H242" s="26">
        <v>593207.5</v>
      </c>
    </row>
    <row r="243" spans="1:8" x14ac:dyDescent="0.2">
      <c r="A243" s="10" t="s">
        <v>489</v>
      </c>
      <c r="B243" s="72" t="s">
        <v>490</v>
      </c>
      <c r="C243" s="26">
        <v>40000000</v>
      </c>
      <c r="D243" s="26">
        <v>40000000</v>
      </c>
      <c r="E243" s="26">
        <v>0</v>
      </c>
      <c r="F243" s="26">
        <v>0</v>
      </c>
      <c r="G243" s="26">
        <v>0</v>
      </c>
      <c r="H243" s="26">
        <v>0</v>
      </c>
    </row>
    <row r="244" spans="1:8" x14ac:dyDescent="0.2">
      <c r="A244" s="10" t="s">
        <v>491</v>
      </c>
      <c r="B244" s="72" t="s">
        <v>492</v>
      </c>
      <c r="C244" s="26">
        <v>40000000</v>
      </c>
      <c r="D244" s="26">
        <v>40000000</v>
      </c>
      <c r="E244" s="26">
        <v>0</v>
      </c>
      <c r="F244" s="26">
        <v>0</v>
      </c>
      <c r="G244" s="26">
        <v>0</v>
      </c>
      <c r="H244" s="26">
        <v>0</v>
      </c>
    </row>
    <row r="245" spans="1:8" ht="38.25" x14ac:dyDescent="0.2">
      <c r="A245" s="10" t="s">
        <v>493</v>
      </c>
      <c r="B245" s="72" t="s">
        <v>494</v>
      </c>
      <c r="C245" s="26">
        <v>40000000</v>
      </c>
      <c r="D245" s="26">
        <v>40000000</v>
      </c>
      <c r="E245" s="26">
        <v>0</v>
      </c>
      <c r="F245" s="26">
        <v>0</v>
      </c>
      <c r="G245" s="26">
        <v>0</v>
      </c>
      <c r="H245" s="26">
        <v>0</v>
      </c>
    </row>
    <row r="246" spans="1:8" ht="25.5" x14ac:dyDescent="0.2">
      <c r="A246" s="10" t="s">
        <v>495</v>
      </c>
      <c r="B246" s="72" t="s">
        <v>496</v>
      </c>
      <c r="C246" s="26">
        <v>1589969104</v>
      </c>
      <c r="D246" s="26">
        <v>1513330071.99</v>
      </c>
      <c r="E246" s="26">
        <v>1094653803.76</v>
      </c>
      <c r="F246" s="26">
        <v>597163980</v>
      </c>
      <c r="G246" s="26">
        <v>537106620</v>
      </c>
      <c r="H246" s="26">
        <v>76639032.010000005</v>
      </c>
    </row>
    <row r="247" spans="1:8" ht="25.5" x14ac:dyDescent="0.2">
      <c r="A247" s="10" t="s">
        <v>497</v>
      </c>
      <c r="B247" s="72" t="s">
        <v>498</v>
      </c>
      <c r="C247" s="26">
        <v>1589969104</v>
      </c>
      <c r="D247" s="26">
        <v>1513330071.99</v>
      </c>
      <c r="E247" s="26">
        <v>1094653803.76</v>
      </c>
      <c r="F247" s="26">
        <v>597163980</v>
      </c>
      <c r="G247" s="26">
        <v>537106620</v>
      </c>
      <c r="H247" s="26">
        <v>76639032.010000005</v>
      </c>
    </row>
    <row r="248" spans="1:8" ht="25.5" x14ac:dyDescent="0.2">
      <c r="A248" s="10" t="s">
        <v>499</v>
      </c>
      <c r="B248" s="72" t="s">
        <v>500</v>
      </c>
      <c r="C248" s="26">
        <v>95000000</v>
      </c>
      <c r="D248" s="26">
        <v>82877760</v>
      </c>
      <c r="E248" s="26">
        <v>50000000</v>
      </c>
      <c r="F248" s="26">
        <v>25000000</v>
      </c>
      <c r="G248" s="26">
        <v>25000000</v>
      </c>
      <c r="H248" s="26">
        <v>12122240</v>
      </c>
    </row>
    <row r="249" spans="1:8" x14ac:dyDescent="0.2">
      <c r="A249" s="10" t="s">
        <v>501</v>
      </c>
      <c r="B249" s="72" t="s">
        <v>502</v>
      </c>
      <c r="C249" s="26">
        <v>34997355</v>
      </c>
      <c r="D249" s="26">
        <v>34259423.759999998</v>
      </c>
      <c r="E249" s="26">
        <v>34259423.759999998</v>
      </c>
      <c r="F249" s="26">
        <v>0</v>
      </c>
      <c r="G249" s="26">
        <v>0</v>
      </c>
      <c r="H249" s="26">
        <v>737931.24</v>
      </c>
    </row>
    <row r="250" spans="1:8" ht="38.25" x14ac:dyDescent="0.2">
      <c r="A250" s="10" t="s">
        <v>503</v>
      </c>
      <c r="B250" s="72" t="s">
        <v>504</v>
      </c>
      <c r="C250" s="26">
        <v>124795317</v>
      </c>
      <c r="D250" s="26">
        <v>124795317</v>
      </c>
      <c r="E250" s="26">
        <v>83764000</v>
      </c>
      <c r="F250" s="26">
        <v>80395700</v>
      </c>
      <c r="G250" s="26">
        <v>80395700</v>
      </c>
      <c r="H250" s="26">
        <v>0</v>
      </c>
    </row>
    <row r="251" spans="1:8" ht="25.5" x14ac:dyDescent="0.2">
      <c r="A251" s="10" t="s">
        <v>505</v>
      </c>
      <c r="B251" s="72" t="s">
        <v>506</v>
      </c>
      <c r="C251" s="26">
        <v>350932858</v>
      </c>
      <c r="D251" s="26">
        <v>348364838.30000001</v>
      </c>
      <c r="E251" s="26">
        <v>339149137</v>
      </c>
      <c r="F251" s="26">
        <v>235890022</v>
      </c>
      <c r="G251" s="26">
        <v>218504418</v>
      </c>
      <c r="H251" s="26">
        <v>2568019.7000000002</v>
      </c>
    </row>
    <row r="252" spans="1:8" ht="25.5" x14ac:dyDescent="0.2">
      <c r="A252" s="10" t="s">
        <v>507</v>
      </c>
      <c r="B252" s="72" t="s">
        <v>508</v>
      </c>
      <c r="C252" s="26">
        <v>65681775</v>
      </c>
      <c r="D252" s="26">
        <v>65499205.5</v>
      </c>
      <c r="E252" s="26">
        <v>61006915</v>
      </c>
      <c r="F252" s="26">
        <v>42069837</v>
      </c>
      <c r="G252" s="26">
        <v>42069837</v>
      </c>
      <c r="H252" s="26">
        <v>182569.5</v>
      </c>
    </row>
    <row r="253" spans="1:8" x14ac:dyDescent="0.2">
      <c r="A253" s="10" t="s">
        <v>509</v>
      </c>
      <c r="B253" s="72" t="s">
        <v>510</v>
      </c>
      <c r="C253" s="26">
        <v>114940990</v>
      </c>
      <c r="D253" s="26">
        <v>110205585</v>
      </c>
      <c r="E253" s="26">
        <v>106040342</v>
      </c>
      <c r="F253" s="26">
        <v>43606744</v>
      </c>
      <c r="G253" s="26">
        <v>34150620</v>
      </c>
      <c r="H253" s="26">
        <v>4735405</v>
      </c>
    </row>
    <row r="254" spans="1:8" ht="25.5" x14ac:dyDescent="0.2">
      <c r="A254" s="10" t="s">
        <v>511</v>
      </c>
      <c r="B254" s="72" t="s">
        <v>512</v>
      </c>
      <c r="C254" s="26">
        <v>152845333</v>
      </c>
      <c r="D254" s="26">
        <v>150238600.72999999</v>
      </c>
      <c r="E254" s="26">
        <v>144688693</v>
      </c>
      <c r="F254" s="26">
        <v>85724261</v>
      </c>
      <c r="G254" s="26">
        <v>80659163</v>
      </c>
      <c r="H254" s="26">
        <v>2606732.27</v>
      </c>
    </row>
    <row r="255" spans="1:8" ht="25.5" x14ac:dyDescent="0.2">
      <c r="A255" s="10" t="s">
        <v>513</v>
      </c>
      <c r="B255" s="72" t="s">
        <v>514</v>
      </c>
      <c r="C255" s="26">
        <v>1322723</v>
      </c>
      <c r="D255" s="26">
        <v>0</v>
      </c>
      <c r="E255" s="26">
        <v>0</v>
      </c>
      <c r="F255" s="26">
        <v>0</v>
      </c>
      <c r="G255" s="26">
        <v>0</v>
      </c>
      <c r="H255" s="26">
        <v>1322723</v>
      </c>
    </row>
    <row r="256" spans="1:8" ht="25.5" x14ac:dyDescent="0.2">
      <c r="A256" s="10" t="s">
        <v>515</v>
      </c>
      <c r="B256" s="72" t="s">
        <v>516</v>
      </c>
      <c r="C256" s="26">
        <v>16489</v>
      </c>
      <c r="D256" s="26">
        <v>0</v>
      </c>
      <c r="E256" s="26">
        <v>0</v>
      </c>
      <c r="F256" s="26">
        <v>0</v>
      </c>
      <c r="G256" s="26">
        <v>0</v>
      </c>
      <c r="H256" s="26">
        <v>16489</v>
      </c>
    </row>
    <row r="257" spans="1:8" ht="25.5" x14ac:dyDescent="0.2">
      <c r="A257" s="10" t="s">
        <v>517</v>
      </c>
      <c r="B257" s="72" t="s">
        <v>518</v>
      </c>
      <c r="C257" s="26">
        <v>26219432</v>
      </c>
      <c r="D257" s="26">
        <v>0</v>
      </c>
      <c r="E257" s="26">
        <v>0</v>
      </c>
      <c r="F257" s="26">
        <v>0</v>
      </c>
      <c r="G257" s="26">
        <v>0</v>
      </c>
      <c r="H257" s="26">
        <v>26219432</v>
      </c>
    </row>
    <row r="258" spans="1:8" ht="25.5" x14ac:dyDescent="0.2">
      <c r="A258" s="10" t="s">
        <v>519</v>
      </c>
      <c r="B258" s="72" t="s">
        <v>518</v>
      </c>
      <c r="C258" s="26">
        <v>188582386</v>
      </c>
      <c r="D258" s="26">
        <v>176550232.5</v>
      </c>
      <c r="E258" s="26">
        <v>169248357</v>
      </c>
      <c r="F258" s="26">
        <v>48814663</v>
      </c>
      <c r="G258" s="26">
        <v>33781135</v>
      </c>
      <c r="H258" s="26">
        <v>12032153.5</v>
      </c>
    </row>
    <row r="259" spans="1:8" ht="25.5" x14ac:dyDescent="0.2">
      <c r="A259" s="10" t="s">
        <v>520</v>
      </c>
      <c r="B259" s="72" t="s">
        <v>521</v>
      </c>
      <c r="C259" s="26">
        <v>62307846</v>
      </c>
      <c r="D259" s="26">
        <v>59702627.100000001</v>
      </c>
      <c r="E259" s="26">
        <v>52175200</v>
      </c>
      <c r="F259" s="26">
        <v>17822886</v>
      </c>
      <c r="G259" s="26">
        <v>11003028</v>
      </c>
      <c r="H259" s="26">
        <v>2605218.9</v>
      </c>
    </row>
    <row r="260" spans="1:8" ht="25.5" x14ac:dyDescent="0.2">
      <c r="A260" s="10" t="s">
        <v>522</v>
      </c>
      <c r="B260" s="72" t="s">
        <v>523</v>
      </c>
      <c r="C260" s="26">
        <v>61790278</v>
      </c>
      <c r="D260" s="26">
        <v>58500160.100000001</v>
      </c>
      <c r="E260" s="26">
        <v>54321736</v>
      </c>
      <c r="F260" s="26">
        <v>17839867</v>
      </c>
      <c r="G260" s="26">
        <v>11542719</v>
      </c>
      <c r="H260" s="26">
        <v>3290117.9</v>
      </c>
    </row>
    <row r="261" spans="1:8" ht="38.25" x14ac:dyDescent="0.2">
      <c r="A261" s="10" t="s">
        <v>524</v>
      </c>
      <c r="B261" s="72" t="s">
        <v>525</v>
      </c>
      <c r="C261" s="26">
        <v>80000000</v>
      </c>
      <c r="D261" s="26">
        <v>80000000</v>
      </c>
      <c r="E261" s="26">
        <v>0</v>
      </c>
      <c r="F261" s="26">
        <v>0</v>
      </c>
      <c r="G261" s="26">
        <v>0</v>
      </c>
      <c r="H261" s="26">
        <v>0</v>
      </c>
    </row>
    <row r="262" spans="1:8" ht="38.25" x14ac:dyDescent="0.2">
      <c r="A262" s="10" t="s">
        <v>526</v>
      </c>
      <c r="B262" s="72" t="s">
        <v>527</v>
      </c>
      <c r="C262" s="26">
        <v>63536322</v>
      </c>
      <c r="D262" s="26">
        <v>63536322</v>
      </c>
      <c r="E262" s="26">
        <v>0</v>
      </c>
      <c r="F262" s="26">
        <v>0</v>
      </c>
      <c r="G262" s="26">
        <v>0</v>
      </c>
      <c r="H262" s="26">
        <v>0</v>
      </c>
    </row>
    <row r="263" spans="1:8" ht="25.5" x14ac:dyDescent="0.2">
      <c r="A263" s="10" t="s">
        <v>528</v>
      </c>
      <c r="B263" s="72" t="s">
        <v>529</v>
      </c>
      <c r="C263" s="26">
        <v>17000000</v>
      </c>
      <c r="D263" s="26">
        <v>17000000</v>
      </c>
      <c r="E263" s="26">
        <v>0</v>
      </c>
      <c r="F263" s="26">
        <v>0</v>
      </c>
      <c r="G263" s="26">
        <v>0</v>
      </c>
      <c r="H263" s="26">
        <v>0</v>
      </c>
    </row>
    <row r="264" spans="1:8" ht="25.5" x14ac:dyDescent="0.2">
      <c r="A264" s="10" t="s">
        <v>530</v>
      </c>
      <c r="B264" s="72" t="s">
        <v>531</v>
      </c>
      <c r="C264" s="26">
        <v>150000000</v>
      </c>
      <c r="D264" s="26">
        <v>141800000</v>
      </c>
      <c r="E264" s="26">
        <v>0</v>
      </c>
      <c r="F264" s="26">
        <v>0</v>
      </c>
      <c r="G264" s="26">
        <v>0</v>
      </c>
      <c r="H264" s="26">
        <v>8200000</v>
      </c>
    </row>
    <row r="265" spans="1:8" x14ac:dyDescent="0.2">
      <c r="A265" s="10" t="s">
        <v>532</v>
      </c>
      <c r="B265" s="72" t="s">
        <v>533</v>
      </c>
      <c r="C265" s="26">
        <v>1274477936</v>
      </c>
      <c r="D265" s="26">
        <v>960102168</v>
      </c>
      <c r="E265" s="26">
        <v>766305791</v>
      </c>
      <c r="F265" s="26">
        <v>377503641</v>
      </c>
      <c r="G265" s="26">
        <v>291001724</v>
      </c>
      <c r="H265" s="26">
        <v>314375768</v>
      </c>
    </row>
    <row r="266" spans="1:8" ht="25.5" x14ac:dyDescent="0.2">
      <c r="A266" s="10" t="s">
        <v>534</v>
      </c>
      <c r="B266" s="72" t="s">
        <v>535</v>
      </c>
      <c r="C266" s="26">
        <v>40538000</v>
      </c>
      <c r="D266" s="26">
        <v>40538000</v>
      </c>
      <c r="E266" s="26">
        <v>40538000</v>
      </c>
      <c r="F266" s="26">
        <v>20269000</v>
      </c>
      <c r="G266" s="26">
        <v>20269000</v>
      </c>
      <c r="H266" s="26">
        <v>0</v>
      </c>
    </row>
    <row r="267" spans="1:8" ht="25.5" x14ac:dyDescent="0.2">
      <c r="A267" s="10" t="s">
        <v>536</v>
      </c>
      <c r="B267" s="72" t="s">
        <v>537</v>
      </c>
      <c r="C267" s="26">
        <v>222000000</v>
      </c>
      <c r="D267" s="26">
        <v>201928680</v>
      </c>
      <c r="E267" s="26">
        <v>190616973</v>
      </c>
      <c r="F267" s="26">
        <v>121121219</v>
      </c>
      <c r="G267" s="26">
        <v>102398394</v>
      </c>
      <c r="H267" s="26">
        <v>20071320</v>
      </c>
    </row>
    <row r="268" spans="1:8" ht="25.5" x14ac:dyDescent="0.2">
      <c r="A268" s="10" t="s">
        <v>538</v>
      </c>
      <c r="B268" s="72" t="s">
        <v>539</v>
      </c>
      <c r="C268" s="26">
        <v>20000000</v>
      </c>
      <c r="D268" s="26">
        <v>20000000</v>
      </c>
      <c r="E268" s="26">
        <v>20000000</v>
      </c>
      <c r="F268" s="26">
        <v>10000000</v>
      </c>
      <c r="G268" s="26">
        <v>10000000</v>
      </c>
      <c r="H268" s="26">
        <v>0</v>
      </c>
    </row>
    <row r="269" spans="1:8" ht="25.5" x14ac:dyDescent="0.2">
      <c r="A269" s="10" t="s">
        <v>540</v>
      </c>
      <c r="B269" s="72" t="s">
        <v>541</v>
      </c>
      <c r="C269" s="26">
        <v>100000000</v>
      </c>
      <c r="D269" s="26">
        <v>96496334</v>
      </c>
      <c r="E269" s="26">
        <v>96496334</v>
      </c>
      <c r="F269" s="26">
        <v>51481621</v>
      </c>
      <c r="G269" s="26">
        <v>50705885</v>
      </c>
      <c r="H269" s="26">
        <v>3503666</v>
      </c>
    </row>
    <row r="270" spans="1:8" ht="25.5" x14ac:dyDescent="0.2">
      <c r="A270" s="10" t="s">
        <v>542</v>
      </c>
      <c r="B270" s="72" t="s">
        <v>543</v>
      </c>
      <c r="C270" s="26">
        <v>143406837</v>
      </c>
      <c r="D270" s="26">
        <v>121718492</v>
      </c>
      <c r="E270" s="26">
        <v>115680215</v>
      </c>
      <c r="F270" s="26">
        <v>79692588</v>
      </c>
      <c r="G270" s="26">
        <v>65209148</v>
      </c>
      <c r="H270" s="26">
        <v>21688345</v>
      </c>
    </row>
    <row r="271" spans="1:8" ht="25.5" x14ac:dyDescent="0.2">
      <c r="A271" s="10" t="s">
        <v>544</v>
      </c>
      <c r="B271" s="72" t="s">
        <v>545</v>
      </c>
      <c r="C271" s="26">
        <v>16800000</v>
      </c>
      <c r="D271" s="26">
        <v>16800000</v>
      </c>
      <c r="E271" s="26">
        <v>16800000</v>
      </c>
      <c r="F271" s="26">
        <v>16800000</v>
      </c>
      <c r="G271" s="26">
        <v>16800000</v>
      </c>
      <c r="H271" s="26">
        <v>0</v>
      </c>
    </row>
    <row r="272" spans="1:8" ht="25.5" x14ac:dyDescent="0.2">
      <c r="A272" s="10" t="s">
        <v>546</v>
      </c>
      <c r="B272" s="72" t="s">
        <v>547</v>
      </c>
      <c r="C272" s="26">
        <v>100000000</v>
      </c>
      <c r="D272" s="26">
        <v>100000000</v>
      </c>
      <c r="E272" s="26">
        <v>100000000</v>
      </c>
      <c r="F272" s="26">
        <v>0</v>
      </c>
      <c r="G272" s="26">
        <v>0</v>
      </c>
      <c r="H272" s="26">
        <v>0</v>
      </c>
    </row>
    <row r="273" spans="1:8" ht="25.5" x14ac:dyDescent="0.2">
      <c r="A273" s="10" t="s">
        <v>548</v>
      </c>
      <c r="B273" s="72" t="s">
        <v>547</v>
      </c>
      <c r="C273" s="26">
        <v>37500000</v>
      </c>
      <c r="D273" s="26">
        <v>0</v>
      </c>
      <c r="E273" s="26">
        <v>0</v>
      </c>
      <c r="F273" s="26">
        <v>0</v>
      </c>
      <c r="G273" s="26">
        <v>0</v>
      </c>
      <c r="H273" s="26">
        <v>37500000</v>
      </c>
    </row>
    <row r="274" spans="1:8" ht="25.5" x14ac:dyDescent="0.2">
      <c r="A274" s="10" t="s">
        <v>549</v>
      </c>
      <c r="B274" s="72" t="s">
        <v>550</v>
      </c>
      <c r="C274" s="26">
        <v>53892743</v>
      </c>
      <c r="D274" s="26">
        <v>10000000</v>
      </c>
      <c r="E274" s="26">
        <v>0</v>
      </c>
      <c r="F274" s="26">
        <v>0</v>
      </c>
      <c r="G274" s="26">
        <v>0</v>
      </c>
      <c r="H274" s="26">
        <v>43892743</v>
      </c>
    </row>
    <row r="275" spans="1:8" ht="38.25" x14ac:dyDescent="0.2">
      <c r="A275" s="10" t="s">
        <v>551</v>
      </c>
      <c r="B275" s="72" t="s">
        <v>552</v>
      </c>
      <c r="C275" s="26">
        <v>75927484</v>
      </c>
      <c r="D275" s="26">
        <v>71258163</v>
      </c>
      <c r="E275" s="26">
        <v>71258163</v>
      </c>
      <c r="F275" s="26">
        <v>25672286</v>
      </c>
      <c r="G275" s="26">
        <v>17869297</v>
      </c>
      <c r="H275" s="26">
        <v>4669321</v>
      </c>
    </row>
    <row r="276" spans="1:8" ht="38.25" x14ac:dyDescent="0.2">
      <c r="A276" s="10" t="s">
        <v>553</v>
      </c>
      <c r="B276" s="72" t="s">
        <v>554</v>
      </c>
      <c r="C276" s="26">
        <v>11000000</v>
      </c>
      <c r="D276" s="26">
        <v>8362499</v>
      </c>
      <c r="E276" s="26">
        <v>8362499</v>
      </c>
      <c r="F276" s="26">
        <v>0</v>
      </c>
      <c r="G276" s="26">
        <v>0</v>
      </c>
      <c r="H276" s="26">
        <v>2637501</v>
      </c>
    </row>
    <row r="277" spans="1:8" ht="25.5" x14ac:dyDescent="0.2">
      <c r="A277" s="10" t="s">
        <v>555</v>
      </c>
      <c r="B277" s="72" t="s">
        <v>556</v>
      </c>
      <c r="C277" s="26">
        <v>59000000</v>
      </c>
      <c r="D277" s="26">
        <v>59000000</v>
      </c>
      <c r="E277" s="26">
        <v>15602107</v>
      </c>
      <c r="F277" s="26">
        <v>7750000</v>
      </c>
      <c r="G277" s="26">
        <v>7750000</v>
      </c>
      <c r="H277" s="26">
        <v>0</v>
      </c>
    </row>
    <row r="278" spans="1:8" ht="25.5" x14ac:dyDescent="0.2">
      <c r="A278" s="10" t="s">
        <v>557</v>
      </c>
      <c r="B278" s="72" t="s">
        <v>558</v>
      </c>
      <c r="C278" s="26">
        <v>40000000</v>
      </c>
      <c r="D278" s="26">
        <v>40000000</v>
      </c>
      <c r="E278" s="26">
        <v>0</v>
      </c>
      <c r="F278" s="26">
        <v>0</v>
      </c>
      <c r="G278" s="26">
        <v>0</v>
      </c>
      <c r="H278" s="26">
        <v>0</v>
      </c>
    </row>
    <row r="279" spans="1:8" ht="25.5" x14ac:dyDescent="0.2">
      <c r="A279" s="10" t="s">
        <v>559</v>
      </c>
      <c r="B279" s="72" t="s">
        <v>560</v>
      </c>
      <c r="C279" s="26">
        <v>179000000</v>
      </c>
      <c r="D279" s="26">
        <v>0</v>
      </c>
      <c r="E279" s="26">
        <v>0</v>
      </c>
      <c r="F279" s="26">
        <v>0</v>
      </c>
      <c r="G279" s="26">
        <v>0</v>
      </c>
      <c r="H279" s="26">
        <v>179000000</v>
      </c>
    </row>
    <row r="280" spans="1:8" ht="25.5" x14ac:dyDescent="0.2">
      <c r="A280" s="10" t="s">
        <v>561</v>
      </c>
      <c r="B280" s="72" t="s">
        <v>562</v>
      </c>
      <c r="C280" s="26">
        <v>170000000</v>
      </c>
      <c r="D280" s="26">
        <v>170000000</v>
      </c>
      <c r="E280" s="26">
        <v>86951500</v>
      </c>
      <c r="F280" s="26">
        <v>43475750</v>
      </c>
      <c r="G280" s="26">
        <v>0</v>
      </c>
      <c r="H280" s="26">
        <v>0</v>
      </c>
    </row>
    <row r="281" spans="1:8" ht="25.5" x14ac:dyDescent="0.2">
      <c r="A281" s="10" t="s">
        <v>563</v>
      </c>
      <c r="B281" s="72" t="s">
        <v>564</v>
      </c>
      <c r="C281" s="26">
        <v>1412872</v>
      </c>
      <c r="D281" s="26">
        <v>0</v>
      </c>
      <c r="E281" s="26">
        <v>0</v>
      </c>
      <c r="F281" s="26">
        <v>0</v>
      </c>
      <c r="G281" s="26">
        <v>0</v>
      </c>
      <c r="H281" s="26">
        <v>1412872</v>
      </c>
    </row>
    <row r="282" spans="1:8" ht="38.25" x14ac:dyDescent="0.2">
      <c r="A282" s="10" t="s">
        <v>565</v>
      </c>
      <c r="B282" s="72" t="s">
        <v>566</v>
      </c>
      <c r="C282" s="26">
        <v>4000000</v>
      </c>
      <c r="D282" s="26">
        <v>4000000</v>
      </c>
      <c r="E282" s="26">
        <v>4000000</v>
      </c>
      <c r="F282" s="26">
        <v>1241177</v>
      </c>
      <c r="G282" s="26">
        <v>0</v>
      </c>
      <c r="H282" s="26">
        <v>0</v>
      </c>
    </row>
    <row r="283" spans="1:8" x14ac:dyDescent="0.2">
      <c r="A283" s="10" t="s">
        <v>567</v>
      </c>
      <c r="B283" s="72" t="s">
        <v>568</v>
      </c>
      <c r="C283" s="26">
        <v>40471194809</v>
      </c>
      <c r="D283" s="26">
        <v>32968644801.200001</v>
      </c>
      <c r="E283" s="26">
        <v>23794982195</v>
      </c>
      <c r="F283" s="26">
        <v>18414586432</v>
      </c>
      <c r="G283" s="26">
        <v>13414027411</v>
      </c>
      <c r="H283" s="26">
        <v>7502550007.8000002</v>
      </c>
    </row>
    <row r="284" spans="1:8" ht="25.5" x14ac:dyDescent="0.2">
      <c r="A284" s="10" t="s">
        <v>569</v>
      </c>
      <c r="B284" s="72" t="s">
        <v>570</v>
      </c>
      <c r="C284" s="26">
        <v>9491085417</v>
      </c>
      <c r="D284" s="26">
        <v>6952030770</v>
      </c>
      <c r="E284" s="26">
        <v>4843857197</v>
      </c>
      <c r="F284" s="26">
        <v>4843857197</v>
      </c>
      <c r="G284" s="26">
        <v>417185197</v>
      </c>
      <c r="H284" s="26">
        <v>2539054647</v>
      </c>
    </row>
    <row r="285" spans="1:8" x14ac:dyDescent="0.2">
      <c r="A285" s="10" t="s">
        <v>571</v>
      </c>
      <c r="B285" s="72" t="s">
        <v>572</v>
      </c>
      <c r="C285" s="26">
        <v>9491085417</v>
      </c>
      <c r="D285" s="26">
        <v>6952030770</v>
      </c>
      <c r="E285" s="26">
        <v>4843857197</v>
      </c>
      <c r="F285" s="26">
        <v>4843857197</v>
      </c>
      <c r="G285" s="26">
        <v>417185197</v>
      </c>
      <c r="H285" s="26">
        <v>2539054647</v>
      </c>
    </row>
    <row r="286" spans="1:8" ht="38.25" x14ac:dyDescent="0.2">
      <c r="A286" s="10" t="s">
        <v>573</v>
      </c>
      <c r="B286" s="72" t="s">
        <v>574</v>
      </c>
      <c r="C286" s="26">
        <v>6522000000</v>
      </c>
      <c r="D286" s="26">
        <v>6522000000</v>
      </c>
      <c r="E286" s="26">
        <v>4426672000</v>
      </c>
      <c r="F286" s="26">
        <v>4426672000</v>
      </c>
      <c r="G286" s="26">
        <v>0</v>
      </c>
      <c r="H286" s="26">
        <v>0</v>
      </c>
    </row>
    <row r="287" spans="1:8" x14ac:dyDescent="0.2">
      <c r="A287" s="10" t="s">
        <v>575</v>
      </c>
      <c r="B287" s="72" t="s">
        <v>576</v>
      </c>
      <c r="C287" s="26">
        <v>84223116</v>
      </c>
      <c r="D287" s="26">
        <v>0</v>
      </c>
      <c r="E287" s="26">
        <v>0</v>
      </c>
      <c r="F287" s="26">
        <v>0</v>
      </c>
      <c r="G287" s="26">
        <v>0</v>
      </c>
      <c r="H287" s="26">
        <v>84223116</v>
      </c>
    </row>
    <row r="288" spans="1:8" ht="25.5" x14ac:dyDescent="0.2">
      <c r="A288" s="10" t="s">
        <v>577</v>
      </c>
      <c r="B288" s="72" t="s">
        <v>578</v>
      </c>
      <c r="C288" s="26">
        <v>417185197</v>
      </c>
      <c r="D288" s="26">
        <v>417185197</v>
      </c>
      <c r="E288" s="26">
        <v>417185197</v>
      </c>
      <c r="F288" s="26">
        <v>417185197</v>
      </c>
      <c r="G288" s="26">
        <v>417185197</v>
      </c>
      <c r="H288" s="26">
        <v>0</v>
      </c>
    </row>
    <row r="289" spans="1:8" ht="25.5" x14ac:dyDescent="0.2">
      <c r="A289" s="10" t="s">
        <v>579</v>
      </c>
      <c r="B289" s="72" t="s">
        <v>580</v>
      </c>
      <c r="C289" s="26">
        <v>1021385826</v>
      </c>
      <c r="D289" s="26">
        <v>0</v>
      </c>
      <c r="E289" s="26">
        <v>0</v>
      </c>
      <c r="F289" s="26">
        <v>0</v>
      </c>
      <c r="G289" s="26">
        <v>0</v>
      </c>
      <c r="H289" s="26">
        <v>1021385826</v>
      </c>
    </row>
    <row r="290" spans="1:8" ht="25.5" x14ac:dyDescent="0.2">
      <c r="A290" s="10" t="s">
        <v>581</v>
      </c>
      <c r="B290" s="72" t="s">
        <v>580</v>
      </c>
      <c r="C290" s="26">
        <v>1054883946</v>
      </c>
      <c r="D290" s="26">
        <v>0</v>
      </c>
      <c r="E290" s="26">
        <v>0</v>
      </c>
      <c r="F290" s="26">
        <v>0</v>
      </c>
      <c r="G290" s="26">
        <v>0</v>
      </c>
      <c r="H290" s="26">
        <v>1054883946</v>
      </c>
    </row>
    <row r="291" spans="1:8" ht="38.25" x14ac:dyDescent="0.2">
      <c r="A291" s="10" t="s">
        <v>582</v>
      </c>
      <c r="B291" s="72" t="s">
        <v>583</v>
      </c>
      <c r="C291" s="26">
        <v>360103659</v>
      </c>
      <c r="D291" s="26">
        <v>0</v>
      </c>
      <c r="E291" s="26">
        <v>0</v>
      </c>
      <c r="F291" s="26">
        <v>0</v>
      </c>
      <c r="G291" s="26">
        <v>0</v>
      </c>
      <c r="H291" s="26">
        <v>360103659</v>
      </c>
    </row>
    <row r="292" spans="1:8" ht="51" x14ac:dyDescent="0.2">
      <c r="A292" s="10" t="s">
        <v>584</v>
      </c>
      <c r="B292" s="72" t="s">
        <v>585</v>
      </c>
      <c r="C292" s="26">
        <v>31303673</v>
      </c>
      <c r="D292" s="26">
        <v>12845573</v>
      </c>
      <c r="E292" s="26">
        <v>0</v>
      </c>
      <c r="F292" s="26">
        <v>0</v>
      </c>
      <c r="G292" s="26">
        <v>0</v>
      </c>
      <c r="H292" s="26">
        <v>18458100</v>
      </c>
    </row>
    <row r="293" spans="1:8" x14ac:dyDescent="0.2">
      <c r="A293" s="10" t="s">
        <v>586</v>
      </c>
      <c r="B293" s="72" t="s">
        <v>587</v>
      </c>
      <c r="C293" s="26">
        <v>10312234775</v>
      </c>
      <c r="D293" s="26">
        <v>8384850496</v>
      </c>
      <c r="E293" s="26">
        <v>3939616632</v>
      </c>
      <c r="F293" s="26">
        <v>1013544479</v>
      </c>
      <c r="G293" s="26">
        <v>964983242</v>
      </c>
      <c r="H293" s="26">
        <v>1927384279</v>
      </c>
    </row>
    <row r="294" spans="1:8" ht="25.5" x14ac:dyDescent="0.2">
      <c r="A294" s="10" t="s">
        <v>588</v>
      </c>
      <c r="B294" s="72" t="s">
        <v>589</v>
      </c>
      <c r="C294" s="26">
        <v>7381760617</v>
      </c>
      <c r="D294" s="26">
        <v>5789648196</v>
      </c>
      <c r="E294" s="26">
        <v>3191665686</v>
      </c>
      <c r="F294" s="26">
        <v>879222071</v>
      </c>
      <c r="G294" s="26">
        <v>849799344</v>
      </c>
      <c r="H294" s="26">
        <v>1592112421</v>
      </c>
    </row>
    <row r="295" spans="1:8" ht="25.5" x14ac:dyDescent="0.2">
      <c r="A295" s="10" t="s">
        <v>590</v>
      </c>
      <c r="B295" s="72" t="s">
        <v>591</v>
      </c>
      <c r="C295" s="26">
        <v>10000000</v>
      </c>
      <c r="D295" s="26">
        <v>10000000</v>
      </c>
      <c r="E295" s="26">
        <v>10000000</v>
      </c>
      <c r="F295" s="26">
        <v>10000000</v>
      </c>
      <c r="G295" s="26">
        <v>10000000</v>
      </c>
      <c r="H295" s="26">
        <v>0</v>
      </c>
    </row>
    <row r="296" spans="1:8" ht="25.5" x14ac:dyDescent="0.2">
      <c r="A296" s="10" t="s">
        <v>592</v>
      </c>
      <c r="B296" s="72" t="s">
        <v>593</v>
      </c>
      <c r="C296" s="26">
        <v>40000000</v>
      </c>
      <c r="D296" s="26">
        <v>40000000</v>
      </c>
      <c r="E296" s="26">
        <v>40000000</v>
      </c>
      <c r="F296" s="26">
        <v>40000000</v>
      </c>
      <c r="G296" s="26">
        <v>40000000</v>
      </c>
      <c r="H296" s="26">
        <v>0</v>
      </c>
    </row>
    <row r="297" spans="1:8" ht="25.5" x14ac:dyDescent="0.2">
      <c r="A297" s="10" t="s">
        <v>594</v>
      </c>
      <c r="B297" s="72" t="s">
        <v>595</v>
      </c>
      <c r="C297" s="26">
        <v>40000000</v>
      </c>
      <c r="D297" s="26">
        <v>40000000</v>
      </c>
      <c r="E297" s="26">
        <v>40000000</v>
      </c>
      <c r="F297" s="26">
        <v>40000000</v>
      </c>
      <c r="G297" s="26">
        <v>40000000</v>
      </c>
      <c r="H297" s="26">
        <v>0</v>
      </c>
    </row>
    <row r="298" spans="1:8" ht="38.25" x14ac:dyDescent="0.2">
      <c r="A298" s="10" t="s">
        <v>596</v>
      </c>
      <c r="B298" s="72" t="s">
        <v>597</v>
      </c>
      <c r="C298" s="26">
        <v>900000000</v>
      </c>
      <c r="D298" s="26">
        <v>900000000</v>
      </c>
      <c r="E298" s="26">
        <v>900000000</v>
      </c>
      <c r="F298" s="26">
        <v>0</v>
      </c>
      <c r="G298" s="26">
        <v>0</v>
      </c>
      <c r="H298" s="26">
        <v>0</v>
      </c>
    </row>
    <row r="299" spans="1:8" ht="38.25" x14ac:dyDescent="0.2">
      <c r="A299" s="10" t="s">
        <v>598</v>
      </c>
      <c r="B299" s="72" t="s">
        <v>597</v>
      </c>
      <c r="C299" s="26">
        <v>900000000</v>
      </c>
      <c r="D299" s="26">
        <v>664086095</v>
      </c>
      <c r="E299" s="26">
        <v>664086095</v>
      </c>
      <c r="F299" s="26">
        <v>0</v>
      </c>
      <c r="G299" s="26">
        <v>0</v>
      </c>
      <c r="H299" s="26">
        <v>235913905</v>
      </c>
    </row>
    <row r="300" spans="1:8" ht="51" x14ac:dyDescent="0.2">
      <c r="A300" s="10" t="s">
        <v>599</v>
      </c>
      <c r="B300" s="72" t="s">
        <v>600</v>
      </c>
      <c r="C300" s="26">
        <v>200000000</v>
      </c>
      <c r="D300" s="26">
        <v>0</v>
      </c>
      <c r="E300" s="26">
        <v>0</v>
      </c>
      <c r="F300" s="26">
        <v>0</v>
      </c>
      <c r="G300" s="26">
        <v>0</v>
      </c>
      <c r="H300" s="26">
        <v>200000000</v>
      </c>
    </row>
    <row r="301" spans="1:8" ht="25.5" x14ac:dyDescent="0.2">
      <c r="A301" s="10" t="s">
        <v>601</v>
      </c>
      <c r="B301" s="72" t="s">
        <v>602</v>
      </c>
      <c r="C301" s="26">
        <v>47060308</v>
      </c>
      <c r="D301" s="26">
        <v>45599572</v>
      </c>
      <c r="E301" s="26">
        <v>45599572</v>
      </c>
      <c r="F301" s="26">
        <v>0</v>
      </c>
      <c r="G301" s="26">
        <v>0</v>
      </c>
      <c r="H301" s="26">
        <v>1460736</v>
      </c>
    </row>
    <row r="302" spans="1:8" ht="51" x14ac:dyDescent="0.2">
      <c r="A302" s="10" t="s">
        <v>603</v>
      </c>
      <c r="B302" s="72" t="s">
        <v>604</v>
      </c>
      <c r="C302" s="26">
        <v>26858268</v>
      </c>
      <c r="D302" s="26">
        <v>26024596</v>
      </c>
      <c r="E302" s="26">
        <v>26024596</v>
      </c>
      <c r="F302" s="26">
        <v>0</v>
      </c>
      <c r="G302" s="26">
        <v>0</v>
      </c>
      <c r="H302" s="26">
        <v>833672</v>
      </c>
    </row>
    <row r="303" spans="1:8" ht="38.25" x14ac:dyDescent="0.2">
      <c r="A303" s="10" t="s">
        <v>605</v>
      </c>
      <c r="B303" s="72" t="s">
        <v>606</v>
      </c>
      <c r="C303" s="26">
        <v>12162710</v>
      </c>
      <c r="D303" s="26">
        <v>11785182</v>
      </c>
      <c r="E303" s="26">
        <v>11785182</v>
      </c>
      <c r="F303" s="26">
        <v>0</v>
      </c>
      <c r="G303" s="26">
        <v>0</v>
      </c>
      <c r="H303" s="26">
        <v>377528</v>
      </c>
    </row>
    <row r="304" spans="1:8" ht="51" x14ac:dyDescent="0.2">
      <c r="A304" s="10" t="s">
        <v>607</v>
      </c>
      <c r="B304" s="72" t="s">
        <v>608</v>
      </c>
      <c r="C304" s="26">
        <v>86020789</v>
      </c>
      <c r="D304" s="26">
        <v>83350732</v>
      </c>
      <c r="E304" s="26">
        <v>83350732</v>
      </c>
      <c r="F304" s="26">
        <v>0</v>
      </c>
      <c r="G304" s="26">
        <v>0</v>
      </c>
      <c r="H304" s="26">
        <v>2670057</v>
      </c>
    </row>
    <row r="305" spans="1:8" ht="51" x14ac:dyDescent="0.2">
      <c r="A305" s="10" t="s">
        <v>609</v>
      </c>
      <c r="B305" s="72" t="s">
        <v>610</v>
      </c>
      <c r="C305" s="26">
        <v>200000000</v>
      </c>
      <c r="D305" s="26">
        <v>200000000</v>
      </c>
      <c r="E305" s="26">
        <v>200000000</v>
      </c>
      <c r="F305" s="26">
        <v>117247738</v>
      </c>
      <c r="G305" s="26">
        <v>117247738</v>
      </c>
      <c r="H305" s="26">
        <v>0</v>
      </c>
    </row>
    <row r="306" spans="1:8" ht="38.25" x14ac:dyDescent="0.2">
      <c r="A306" s="10" t="s">
        <v>611</v>
      </c>
      <c r="B306" s="72" t="s">
        <v>612</v>
      </c>
      <c r="C306" s="26">
        <v>358516763</v>
      </c>
      <c r="D306" s="26">
        <v>354551483</v>
      </c>
      <c r="E306" s="26">
        <v>343204660</v>
      </c>
      <c r="F306" s="26">
        <v>211745741</v>
      </c>
      <c r="G306" s="26">
        <v>187356080</v>
      </c>
      <c r="H306" s="26">
        <v>3965280</v>
      </c>
    </row>
    <row r="307" spans="1:8" ht="51" x14ac:dyDescent="0.2">
      <c r="A307" s="10" t="s">
        <v>613</v>
      </c>
      <c r="B307" s="72" t="s">
        <v>614</v>
      </c>
      <c r="C307" s="26">
        <v>25000000</v>
      </c>
      <c r="D307" s="26">
        <v>25000000</v>
      </c>
      <c r="E307" s="26">
        <v>25000000</v>
      </c>
      <c r="F307" s="26">
        <v>25000000</v>
      </c>
      <c r="G307" s="26">
        <v>25000000</v>
      </c>
      <c r="H307" s="26">
        <v>0</v>
      </c>
    </row>
    <row r="308" spans="1:8" ht="38.25" x14ac:dyDescent="0.2">
      <c r="A308" s="10" t="s">
        <v>615</v>
      </c>
      <c r="B308" s="72" t="s">
        <v>616</v>
      </c>
      <c r="C308" s="26">
        <v>73538122</v>
      </c>
      <c r="D308" s="26">
        <v>73538122</v>
      </c>
      <c r="E308" s="26">
        <v>73538122</v>
      </c>
      <c r="F308" s="26">
        <v>73538122</v>
      </c>
      <c r="G308" s="26">
        <v>73538122</v>
      </c>
      <c r="H308" s="26">
        <v>0</v>
      </c>
    </row>
    <row r="309" spans="1:8" ht="38.25" x14ac:dyDescent="0.2">
      <c r="A309" s="10" t="s">
        <v>617</v>
      </c>
      <c r="B309" s="72" t="s">
        <v>618</v>
      </c>
      <c r="C309" s="26">
        <v>754767590</v>
      </c>
      <c r="D309" s="26">
        <v>0</v>
      </c>
      <c r="E309" s="26">
        <v>0</v>
      </c>
      <c r="F309" s="26">
        <v>0</v>
      </c>
      <c r="G309" s="26">
        <v>0</v>
      </c>
      <c r="H309" s="26">
        <v>754767590</v>
      </c>
    </row>
    <row r="310" spans="1:8" ht="38.25" x14ac:dyDescent="0.2">
      <c r="A310" s="10" t="s">
        <v>619</v>
      </c>
      <c r="B310" s="72" t="s">
        <v>612</v>
      </c>
      <c r="C310" s="26">
        <v>100000000</v>
      </c>
      <c r="D310" s="26">
        <v>100000000</v>
      </c>
      <c r="E310" s="26">
        <v>31939677</v>
      </c>
      <c r="F310" s="26">
        <v>12399555</v>
      </c>
      <c r="G310" s="26">
        <v>7366489</v>
      </c>
      <c r="H310" s="26">
        <v>0</v>
      </c>
    </row>
    <row r="311" spans="1:8" ht="51" x14ac:dyDescent="0.2">
      <c r="A311" s="10" t="s">
        <v>620</v>
      </c>
      <c r="B311" s="72" t="s">
        <v>614</v>
      </c>
      <c r="C311" s="26">
        <v>500000000</v>
      </c>
      <c r="D311" s="26">
        <v>494669864</v>
      </c>
      <c r="E311" s="26">
        <v>0</v>
      </c>
      <c r="F311" s="26">
        <v>0</v>
      </c>
      <c r="G311" s="26">
        <v>0</v>
      </c>
      <c r="H311" s="26">
        <v>5330136</v>
      </c>
    </row>
    <row r="312" spans="1:8" ht="51" x14ac:dyDescent="0.2">
      <c r="A312" s="10" t="s">
        <v>621</v>
      </c>
      <c r="B312" s="72" t="s">
        <v>622</v>
      </c>
      <c r="C312" s="26">
        <v>52560810</v>
      </c>
      <c r="D312" s="26">
        <v>52560810</v>
      </c>
      <c r="E312" s="26">
        <v>0</v>
      </c>
      <c r="F312" s="26">
        <v>0</v>
      </c>
      <c r="G312" s="26">
        <v>0</v>
      </c>
      <c r="H312" s="26">
        <v>0</v>
      </c>
    </row>
    <row r="313" spans="1:8" ht="51" x14ac:dyDescent="0.2">
      <c r="A313" s="10" t="s">
        <v>623</v>
      </c>
      <c r="B313" s="72" t="s">
        <v>624</v>
      </c>
      <c r="C313" s="26">
        <v>4526742</v>
      </c>
      <c r="D313" s="26">
        <v>0</v>
      </c>
      <c r="E313" s="26">
        <v>0</v>
      </c>
      <c r="F313" s="26">
        <v>0</v>
      </c>
      <c r="G313" s="26">
        <v>0</v>
      </c>
      <c r="H313" s="26">
        <v>4526742</v>
      </c>
    </row>
    <row r="314" spans="1:8" ht="51" x14ac:dyDescent="0.2">
      <c r="A314" s="10" t="s">
        <v>625</v>
      </c>
      <c r="B314" s="72" t="s">
        <v>626</v>
      </c>
      <c r="C314" s="26">
        <v>14472815</v>
      </c>
      <c r="D314" s="26">
        <v>0</v>
      </c>
      <c r="E314" s="26">
        <v>0</v>
      </c>
      <c r="F314" s="26">
        <v>0</v>
      </c>
      <c r="G314" s="26">
        <v>0</v>
      </c>
      <c r="H314" s="26">
        <v>14472815</v>
      </c>
    </row>
    <row r="315" spans="1:8" ht="51" x14ac:dyDescent="0.2">
      <c r="A315" s="10" t="s">
        <v>627</v>
      </c>
      <c r="B315" s="72" t="s">
        <v>610</v>
      </c>
      <c r="C315" s="26">
        <v>729999499</v>
      </c>
      <c r="D315" s="26">
        <v>729999499</v>
      </c>
      <c r="E315" s="26">
        <v>496923050</v>
      </c>
      <c r="F315" s="26">
        <v>149076915</v>
      </c>
      <c r="G315" s="26">
        <v>149076915</v>
      </c>
      <c r="H315" s="26">
        <v>0</v>
      </c>
    </row>
    <row r="316" spans="1:8" ht="51" x14ac:dyDescent="0.2">
      <c r="A316" s="10" t="s">
        <v>628</v>
      </c>
      <c r="B316" s="72" t="s">
        <v>629</v>
      </c>
      <c r="C316" s="26">
        <v>886276201</v>
      </c>
      <c r="D316" s="26">
        <v>883424241</v>
      </c>
      <c r="E316" s="26">
        <v>0</v>
      </c>
      <c r="F316" s="26">
        <v>0</v>
      </c>
      <c r="G316" s="26">
        <v>0</v>
      </c>
      <c r="H316" s="26">
        <v>2851960</v>
      </c>
    </row>
    <row r="317" spans="1:8" ht="51" x14ac:dyDescent="0.2">
      <c r="A317" s="10" t="s">
        <v>630</v>
      </c>
      <c r="B317" s="72" t="s">
        <v>631</v>
      </c>
      <c r="C317" s="26">
        <v>420000000</v>
      </c>
      <c r="D317" s="26">
        <v>420000000</v>
      </c>
      <c r="E317" s="26">
        <v>0</v>
      </c>
      <c r="F317" s="26">
        <v>0</v>
      </c>
      <c r="G317" s="26">
        <v>0</v>
      </c>
      <c r="H317" s="26">
        <v>0</v>
      </c>
    </row>
    <row r="318" spans="1:8" ht="51" x14ac:dyDescent="0.2">
      <c r="A318" s="10" t="s">
        <v>632</v>
      </c>
      <c r="B318" s="72" t="s">
        <v>633</v>
      </c>
      <c r="C318" s="26">
        <v>1000000000</v>
      </c>
      <c r="D318" s="26">
        <v>635058000</v>
      </c>
      <c r="E318" s="26">
        <v>200214000</v>
      </c>
      <c r="F318" s="26">
        <v>200214000</v>
      </c>
      <c r="G318" s="26">
        <v>200214000</v>
      </c>
      <c r="H318" s="26">
        <v>364942000</v>
      </c>
    </row>
    <row r="319" spans="1:8" ht="25.5" x14ac:dyDescent="0.2">
      <c r="A319" s="10" t="s">
        <v>634</v>
      </c>
      <c r="B319" s="72" t="s">
        <v>635</v>
      </c>
      <c r="C319" s="26">
        <v>2042448184</v>
      </c>
      <c r="D319" s="26">
        <v>1946354010</v>
      </c>
      <c r="E319" s="26">
        <v>607803466</v>
      </c>
      <c r="F319" s="26">
        <v>87293090</v>
      </c>
      <c r="G319" s="26">
        <v>68154580</v>
      </c>
      <c r="H319" s="26">
        <v>96094174</v>
      </c>
    </row>
    <row r="320" spans="1:8" x14ac:dyDescent="0.2">
      <c r="A320" s="10" t="s">
        <v>636</v>
      </c>
      <c r="B320" s="72" t="s">
        <v>637</v>
      </c>
      <c r="C320" s="26">
        <v>40000000</v>
      </c>
      <c r="D320" s="26">
        <v>32949994</v>
      </c>
      <c r="E320" s="26">
        <v>27765209</v>
      </c>
      <c r="F320" s="26">
        <v>17826069</v>
      </c>
      <c r="G320" s="26">
        <v>17826069</v>
      </c>
      <c r="H320" s="26">
        <v>7050006</v>
      </c>
    </row>
    <row r="321" spans="1:8" x14ac:dyDescent="0.2">
      <c r="A321" s="10" t="s">
        <v>638</v>
      </c>
      <c r="B321" s="72" t="s">
        <v>639</v>
      </c>
      <c r="C321" s="26">
        <v>55000000</v>
      </c>
      <c r="D321" s="26">
        <v>55000000</v>
      </c>
      <c r="E321" s="26">
        <v>0</v>
      </c>
      <c r="F321" s="26">
        <v>0</v>
      </c>
      <c r="G321" s="26">
        <v>0</v>
      </c>
      <c r="H321" s="26">
        <v>0</v>
      </c>
    </row>
    <row r="322" spans="1:8" x14ac:dyDescent="0.2">
      <c r="A322" s="10" t="s">
        <v>640</v>
      </c>
      <c r="B322" s="72" t="s">
        <v>641</v>
      </c>
      <c r="C322" s="26">
        <v>0</v>
      </c>
      <c r="D322" s="26">
        <v>0</v>
      </c>
      <c r="E322" s="26">
        <v>0</v>
      </c>
      <c r="F322" s="26">
        <v>0</v>
      </c>
      <c r="G322" s="26">
        <v>0</v>
      </c>
      <c r="H322" s="26">
        <v>0</v>
      </c>
    </row>
    <row r="323" spans="1:8" x14ac:dyDescent="0.2">
      <c r="A323" s="10" t="s">
        <v>642</v>
      </c>
      <c r="B323" s="72" t="s">
        <v>639</v>
      </c>
      <c r="C323" s="26">
        <v>47752614</v>
      </c>
      <c r="D323" s="26">
        <v>47752614</v>
      </c>
      <c r="E323" s="26">
        <v>41876049</v>
      </c>
      <c r="F323" s="26">
        <v>0</v>
      </c>
      <c r="G323" s="26">
        <v>0</v>
      </c>
      <c r="H323" s="26">
        <v>0</v>
      </c>
    </row>
    <row r="324" spans="1:8" ht="38.25" x14ac:dyDescent="0.2">
      <c r="A324" s="10" t="s">
        <v>643</v>
      </c>
      <c r="B324" s="72" t="s">
        <v>644</v>
      </c>
      <c r="C324" s="26">
        <v>199695570</v>
      </c>
      <c r="D324" s="26">
        <v>199695570</v>
      </c>
      <c r="E324" s="26">
        <v>0</v>
      </c>
      <c r="F324" s="26">
        <v>0</v>
      </c>
      <c r="G324" s="26">
        <v>0</v>
      </c>
      <c r="H324" s="26">
        <v>0</v>
      </c>
    </row>
    <row r="325" spans="1:8" ht="38.25" x14ac:dyDescent="0.2">
      <c r="A325" s="10" t="s">
        <v>645</v>
      </c>
      <c r="B325" s="72" t="s">
        <v>646</v>
      </c>
      <c r="C325" s="26">
        <v>400000000</v>
      </c>
      <c r="D325" s="26">
        <v>399396409</v>
      </c>
      <c r="E325" s="26">
        <v>255308042</v>
      </c>
      <c r="F325" s="26">
        <v>69467021</v>
      </c>
      <c r="G325" s="26">
        <v>50328511</v>
      </c>
      <c r="H325" s="26">
        <v>603591</v>
      </c>
    </row>
    <row r="326" spans="1:8" ht="25.5" x14ac:dyDescent="0.2">
      <c r="A326" s="10" t="s">
        <v>647</v>
      </c>
      <c r="B326" s="72" t="s">
        <v>648</v>
      </c>
      <c r="C326" s="26">
        <v>50000000</v>
      </c>
      <c r="D326" s="26">
        <v>50000000</v>
      </c>
      <c r="E326" s="26">
        <v>15470870</v>
      </c>
      <c r="F326" s="26">
        <v>0</v>
      </c>
      <c r="G326" s="26">
        <v>0</v>
      </c>
      <c r="H326" s="26">
        <v>0</v>
      </c>
    </row>
    <row r="327" spans="1:8" ht="38.25" x14ac:dyDescent="0.2">
      <c r="A327" s="10" t="s">
        <v>649</v>
      </c>
      <c r="B327" s="72" t="s">
        <v>650</v>
      </c>
      <c r="C327" s="26">
        <v>500000000</v>
      </c>
      <c r="D327" s="26">
        <v>500000000</v>
      </c>
      <c r="E327" s="26">
        <v>0</v>
      </c>
      <c r="F327" s="26">
        <v>0</v>
      </c>
      <c r="G327" s="26">
        <v>0</v>
      </c>
      <c r="H327" s="26">
        <v>0</v>
      </c>
    </row>
    <row r="328" spans="1:8" ht="25.5" x14ac:dyDescent="0.2">
      <c r="A328" s="10" t="s">
        <v>651</v>
      </c>
      <c r="B328" s="72" t="s">
        <v>652</v>
      </c>
      <c r="C328" s="26">
        <v>650000000</v>
      </c>
      <c r="D328" s="26">
        <v>561559423</v>
      </c>
      <c r="E328" s="26">
        <v>267383296</v>
      </c>
      <c r="F328" s="26">
        <v>0</v>
      </c>
      <c r="G328" s="26">
        <v>0</v>
      </c>
      <c r="H328" s="26">
        <v>88440577</v>
      </c>
    </row>
    <row r="329" spans="1:8" ht="38.25" x14ac:dyDescent="0.2">
      <c r="A329" s="10" t="s">
        <v>653</v>
      </c>
      <c r="B329" s="72" t="s">
        <v>654</v>
      </c>
      <c r="C329" s="26">
        <v>100000000</v>
      </c>
      <c r="D329" s="26">
        <v>100000000</v>
      </c>
      <c r="E329" s="26">
        <v>0</v>
      </c>
      <c r="F329" s="26">
        <v>0</v>
      </c>
      <c r="G329" s="26">
        <v>0</v>
      </c>
      <c r="H329" s="26">
        <v>0</v>
      </c>
    </row>
    <row r="330" spans="1:8" ht="38.25" x14ac:dyDescent="0.2">
      <c r="A330" s="10" t="s">
        <v>655</v>
      </c>
      <c r="B330" s="72" t="s">
        <v>656</v>
      </c>
      <c r="C330" s="26">
        <v>360000000</v>
      </c>
      <c r="D330" s="26">
        <v>209703986</v>
      </c>
      <c r="E330" s="26">
        <v>58345026</v>
      </c>
      <c r="F330" s="26">
        <v>16548909</v>
      </c>
      <c r="G330" s="26">
        <v>16548909</v>
      </c>
      <c r="H330" s="26">
        <v>150296014</v>
      </c>
    </row>
    <row r="331" spans="1:8" ht="25.5" x14ac:dyDescent="0.2">
      <c r="A331" s="10" t="s">
        <v>657</v>
      </c>
      <c r="B331" s="72" t="s">
        <v>658</v>
      </c>
      <c r="C331" s="26">
        <v>50000000</v>
      </c>
      <c r="D331" s="26">
        <v>49999997</v>
      </c>
      <c r="E331" s="26">
        <v>16548909</v>
      </c>
      <c r="F331" s="26">
        <v>16548909</v>
      </c>
      <c r="G331" s="26">
        <v>16548909</v>
      </c>
      <c r="H331" s="26">
        <v>3</v>
      </c>
    </row>
    <row r="332" spans="1:8" ht="25.5" x14ac:dyDescent="0.2">
      <c r="A332" s="10" t="s">
        <v>659</v>
      </c>
      <c r="B332" s="72" t="s">
        <v>660</v>
      </c>
      <c r="C332" s="26">
        <v>20000000</v>
      </c>
      <c r="D332" s="26">
        <v>14357380</v>
      </c>
      <c r="E332" s="26">
        <v>14357380</v>
      </c>
      <c r="F332" s="26">
        <v>0</v>
      </c>
      <c r="G332" s="26">
        <v>0</v>
      </c>
      <c r="H332" s="26">
        <v>5642620</v>
      </c>
    </row>
    <row r="333" spans="1:8" ht="38.25" x14ac:dyDescent="0.2">
      <c r="A333" s="10" t="s">
        <v>661</v>
      </c>
      <c r="B333" s="72" t="s">
        <v>662</v>
      </c>
      <c r="C333" s="26">
        <v>200000000</v>
      </c>
      <c r="D333" s="26">
        <v>145346609</v>
      </c>
      <c r="E333" s="26">
        <v>27438737</v>
      </c>
      <c r="F333" s="26">
        <v>0</v>
      </c>
      <c r="G333" s="26">
        <v>0</v>
      </c>
      <c r="H333" s="26">
        <v>54653391</v>
      </c>
    </row>
    <row r="334" spans="1:8" ht="38.25" x14ac:dyDescent="0.2">
      <c r="A334" s="10" t="s">
        <v>663</v>
      </c>
      <c r="B334" s="72" t="s">
        <v>664</v>
      </c>
      <c r="C334" s="26">
        <v>90000000</v>
      </c>
      <c r="D334" s="26">
        <v>0</v>
      </c>
      <c r="E334" s="26">
        <v>0</v>
      </c>
      <c r="F334" s="26">
        <v>0</v>
      </c>
      <c r="G334" s="26">
        <v>0</v>
      </c>
      <c r="H334" s="26">
        <v>90000000</v>
      </c>
    </row>
    <row r="335" spans="1:8" x14ac:dyDescent="0.2">
      <c r="A335" s="10" t="s">
        <v>665</v>
      </c>
      <c r="B335" s="72" t="s">
        <v>666</v>
      </c>
      <c r="C335" s="26">
        <v>528025974</v>
      </c>
      <c r="D335" s="26">
        <v>439144304</v>
      </c>
      <c r="E335" s="26">
        <v>81802454</v>
      </c>
      <c r="F335" s="26">
        <v>30480409</v>
      </c>
      <c r="G335" s="26">
        <v>30480409</v>
      </c>
      <c r="H335" s="26">
        <v>88881670</v>
      </c>
    </row>
    <row r="336" spans="1:8" ht="25.5" x14ac:dyDescent="0.2">
      <c r="A336" s="10" t="s">
        <v>667</v>
      </c>
      <c r="B336" s="72" t="s">
        <v>668</v>
      </c>
      <c r="C336" s="26">
        <v>40000000</v>
      </c>
      <c r="D336" s="26">
        <v>31262454</v>
      </c>
      <c r="E336" s="26">
        <v>31262454</v>
      </c>
      <c r="F336" s="26">
        <v>5210409</v>
      </c>
      <c r="G336" s="26">
        <v>5210409</v>
      </c>
      <c r="H336" s="26">
        <v>8737546</v>
      </c>
    </row>
    <row r="337" spans="1:8" ht="25.5" x14ac:dyDescent="0.2">
      <c r="A337" s="10" t="s">
        <v>669</v>
      </c>
      <c r="B337" s="72" t="s">
        <v>670</v>
      </c>
      <c r="C337" s="26">
        <v>31734696</v>
      </c>
      <c r="D337" s="26">
        <v>0</v>
      </c>
      <c r="E337" s="26">
        <v>0</v>
      </c>
      <c r="F337" s="26">
        <v>0</v>
      </c>
      <c r="G337" s="26">
        <v>0</v>
      </c>
      <c r="H337" s="26">
        <v>31734696</v>
      </c>
    </row>
    <row r="338" spans="1:8" ht="38.25" x14ac:dyDescent="0.2">
      <c r="A338" s="10" t="s">
        <v>671</v>
      </c>
      <c r="B338" s="72" t="s">
        <v>672</v>
      </c>
      <c r="C338" s="26">
        <v>200000000</v>
      </c>
      <c r="D338" s="26">
        <v>200000000</v>
      </c>
      <c r="E338" s="26">
        <v>0</v>
      </c>
      <c r="F338" s="26">
        <v>0</v>
      </c>
      <c r="G338" s="26">
        <v>0</v>
      </c>
      <c r="H338" s="26">
        <v>0</v>
      </c>
    </row>
    <row r="339" spans="1:8" ht="25.5" x14ac:dyDescent="0.2">
      <c r="A339" s="10" t="s">
        <v>673</v>
      </c>
      <c r="B339" s="72" t="s">
        <v>674</v>
      </c>
      <c r="C339" s="26">
        <v>200000000</v>
      </c>
      <c r="D339" s="26">
        <v>177568353</v>
      </c>
      <c r="E339" s="26">
        <v>50540000</v>
      </c>
      <c r="F339" s="26">
        <v>25270000</v>
      </c>
      <c r="G339" s="26">
        <v>25270000</v>
      </c>
      <c r="H339" s="26">
        <v>22431647</v>
      </c>
    </row>
    <row r="340" spans="1:8" ht="25.5" x14ac:dyDescent="0.2">
      <c r="A340" s="10" t="s">
        <v>675</v>
      </c>
      <c r="B340" s="72" t="s">
        <v>676</v>
      </c>
      <c r="C340" s="26">
        <v>56291278</v>
      </c>
      <c r="D340" s="26">
        <v>30313497</v>
      </c>
      <c r="E340" s="26">
        <v>0</v>
      </c>
      <c r="F340" s="26">
        <v>0</v>
      </c>
      <c r="G340" s="26">
        <v>0</v>
      </c>
      <c r="H340" s="26">
        <v>25977781</v>
      </c>
    </row>
    <row r="341" spans="1:8" ht="25.5" x14ac:dyDescent="0.2">
      <c r="A341" s="10" t="s">
        <v>677</v>
      </c>
      <c r="B341" s="72" t="s">
        <v>678</v>
      </c>
      <c r="C341" s="26">
        <v>19864093620</v>
      </c>
      <c r="D341" s="26">
        <v>16827982538.200001</v>
      </c>
      <c r="E341" s="26">
        <v>14207727369</v>
      </c>
      <c r="F341" s="26">
        <v>11764664700</v>
      </c>
      <c r="G341" s="26">
        <v>11239338916</v>
      </c>
      <c r="H341" s="26">
        <v>3036111081.8000002</v>
      </c>
    </row>
    <row r="342" spans="1:8" ht="38.25" x14ac:dyDescent="0.2">
      <c r="A342" s="10" t="s">
        <v>679</v>
      </c>
      <c r="B342" s="72" t="s">
        <v>680</v>
      </c>
      <c r="C342" s="26">
        <v>10336434357</v>
      </c>
      <c r="D342" s="26">
        <v>10336434357</v>
      </c>
      <c r="E342" s="26">
        <v>10336434357</v>
      </c>
      <c r="F342" s="26">
        <v>10336434357</v>
      </c>
      <c r="G342" s="26">
        <v>10336434357</v>
      </c>
      <c r="H342" s="26">
        <v>0</v>
      </c>
    </row>
    <row r="343" spans="1:8" ht="25.5" x14ac:dyDescent="0.2">
      <c r="A343" s="10" t="s">
        <v>681</v>
      </c>
      <c r="B343" s="72" t="s">
        <v>682</v>
      </c>
      <c r="C343" s="26">
        <v>100</v>
      </c>
      <c r="D343" s="26">
        <v>0</v>
      </c>
      <c r="E343" s="26">
        <v>0</v>
      </c>
      <c r="F343" s="26">
        <v>0</v>
      </c>
      <c r="G343" s="26">
        <v>0</v>
      </c>
      <c r="H343" s="26">
        <v>100</v>
      </c>
    </row>
    <row r="344" spans="1:8" ht="25.5" x14ac:dyDescent="0.2">
      <c r="A344" s="10" t="s">
        <v>683</v>
      </c>
      <c r="B344" s="72" t="s">
        <v>684</v>
      </c>
      <c r="C344" s="26">
        <v>100</v>
      </c>
      <c r="D344" s="26">
        <v>0</v>
      </c>
      <c r="E344" s="26">
        <v>0</v>
      </c>
      <c r="F344" s="26">
        <v>0</v>
      </c>
      <c r="G344" s="26">
        <v>0</v>
      </c>
      <c r="H344" s="26">
        <v>100</v>
      </c>
    </row>
    <row r="345" spans="1:8" ht="25.5" x14ac:dyDescent="0.2">
      <c r="A345" s="10" t="s">
        <v>685</v>
      </c>
      <c r="B345" s="72" t="s">
        <v>686</v>
      </c>
      <c r="C345" s="26">
        <v>50000000</v>
      </c>
      <c r="D345" s="26">
        <v>0</v>
      </c>
      <c r="E345" s="26">
        <v>0</v>
      </c>
      <c r="F345" s="26">
        <v>0</v>
      </c>
      <c r="G345" s="26">
        <v>0</v>
      </c>
      <c r="H345" s="26">
        <v>50000000</v>
      </c>
    </row>
    <row r="346" spans="1:8" x14ac:dyDescent="0.2">
      <c r="A346" s="10" t="s">
        <v>687</v>
      </c>
      <c r="B346" s="72" t="s">
        <v>688</v>
      </c>
      <c r="C346" s="26">
        <v>82469935</v>
      </c>
      <c r="D346" s="26">
        <v>82469935</v>
      </c>
      <c r="E346" s="26">
        <v>77347070</v>
      </c>
      <c r="F346" s="26">
        <v>46407992</v>
      </c>
      <c r="G346" s="26">
        <v>38673285</v>
      </c>
      <c r="H346" s="26">
        <v>0</v>
      </c>
    </row>
    <row r="347" spans="1:8" x14ac:dyDescent="0.2">
      <c r="A347" s="10" t="s">
        <v>689</v>
      </c>
      <c r="B347" s="72" t="s">
        <v>690</v>
      </c>
      <c r="C347" s="26">
        <v>44603686</v>
      </c>
      <c r="D347" s="26">
        <v>0</v>
      </c>
      <c r="E347" s="26">
        <v>0</v>
      </c>
      <c r="F347" s="26">
        <v>0</v>
      </c>
      <c r="G347" s="26">
        <v>0</v>
      </c>
      <c r="H347" s="26">
        <v>44603686</v>
      </c>
    </row>
    <row r="348" spans="1:8" x14ac:dyDescent="0.2">
      <c r="A348" s="10" t="s">
        <v>691</v>
      </c>
      <c r="B348" s="72" t="s">
        <v>692</v>
      </c>
      <c r="C348" s="26">
        <v>90000000</v>
      </c>
      <c r="D348" s="26">
        <v>90000000</v>
      </c>
      <c r="E348" s="26">
        <v>79323364</v>
      </c>
      <c r="F348" s="26">
        <v>79323364</v>
      </c>
      <c r="G348" s="26">
        <v>79323364</v>
      </c>
      <c r="H348" s="26">
        <v>0</v>
      </c>
    </row>
    <row r="349" spans="1:8" ht="25.5" x14ac:dyDescent="0.2">
      <c r="A349" s="10" t="s">
        <v>693</v>
      </c>
      <c r="B349" s="72" t="s">
        <v>694</v>
      </c>
      <c r="C349" s="26">
        <v>729395733</v>
      </c>
      <c r="D349" s="26">
        <v>729395733</v>
      </c>
      <c r="E349" s="26">
        <v>0</v>
      </c>
      <c r="F349" s="26">
        <v>0</v>
      </c>
      <c r="G349" s="26">
        <v>0</v>
      </c>
      <c r="H349" s="26">
        <v>0</v>
      </c>
    </row>
    <row r="350" spans="1:8" ht="25.5" x14ac:dyDescent="0.2">
      <c r="A350" s="10" t="s">
        <v>695</v>
      </c>
      <c r="B350" s="72" t="s">
        <v>696</v>
      </c>
      <c r="C350" s="26">
        <v>34051453</v>
      </c>
      <c r="D350" s="26">
        <v>34051453</v>
      </c>
      <c r="E350" s="26">
        <v>34051453</v>
      </c>
      <c r="F350" s="26">
        <v>34051453</v>
      </c>
      <c r="G350" s="26">
        <v>34051453</v>
      </c>
      <c r="H350" s="26">
        <v>0</v>
      </c>
    </row>
    <row r="351" spans="1:8" ht="38.25" x14ac:dyDescent="0.2">
      <c r="A351" s="10" t="s">
        <v>697</v>
      </c>
      <c r="B351" s="72" t="s">
        <v>698</v>
      </c>
      <c r="C351" s="26">
        <v>94567402</v>
      </c>
      <c r="D351" s="26">
        <v>94067402</v>
      </c>
      <c r="E351" s="26">
        <v>94067402</v>
      </c>
      <c r="F351" s="26">
        <v>47033146</v>
      </c>
      <c r="G351" s="26">
        <v>47033146</v>
      </c>
      <c r="H351" s="26">
        <v>500000</v>
      </c>
    </row>
    <row r="352" spans="1:8" ht="38.25" x14ac:dyDescent="0.2">
      <c r="A352" s="10" t="s">
        <v>699</v>
      </c>
      <c r="B352" s="72" t="s">
        <v>700</v>
      </c>
      <c r="C352" s="26">
        <v>91116088</v>
      </c>
      <c r="D352" s="26">
        <v>90571589</v>
      </c>
      <c r="E352" s="26">
        <v>90571589</v>
      </c>
      <c r="F352" s="26">
        <v>45285795</v>
      </c>
      <c r="G352" s="26">
        <v>45285795</v>
      </c>
      <c r="H352" s="26">
        <v>544499</v>
      </c>
    </row>
    <row r="353" spans="1:8" x14ac:dyDescent="0.2">
      <c r="A353" s="10" t="s">
        <v>701</v>
      </c>
      <c r="B353" s="72" t="s">
        <v>702</v>
      </c>
      <c r="C353" s="26">
        <v>2607535</v>
      </c>
      <c r="D353" s="26">
        <v>0</v>
      </c>
      <c r="E353" s="26">
        <v>0</v>
      </c>
      <c r="F353" s="26">
        <v>0</v>
      </c>
      <c r="G353" s="26">
        <v>0</v>
      </c>
      <c r="H353" s="26">
        <v>2607535</v>
      </c>
    </row>
    <row r="354" spans="1:8" ht="25.5" x14ac:dyDescent="0.2">
      <c r="A354" s="10" t="s">
        <v>703</v>
      </c>
      <c r="B354" s="72" t="s">
        <v>591</v>
      </c>
      <c r="C354" s="26">
        <v>22403048</v>
      </c>
      <c r="D354" s="26">
        <v>22403048</v>
      </c>
      <c r="E354" s="26">
        <v>22403048</v>
      </c>
      <c r="F354" s="26">
        <v>0</v>
      </c>
      <c r="G354" s="26">
        <v>0</v>
      </c>
      <c r="H354" s="26">
        <v>0</v>
      </c>
    </row>
    <row r="355" spans="1:8" x14ac:dyDescent="0.2">
      <c r="A355" s="10" t="s">
        <v>704</v>
      </c>
      <c r="B355" s="72" t="s">
        <v>688</v>
      </c>
      <c r="C355" s="26">
        <v>15913500</v>
      </c>
      <c r="D355" s="26">
        <v>15821998</v>
      </c>
      <c r="E355" s="26">
        <v>14351109</v>
      </c>
      <c r="F355" s="26">
        <v>5042281</v>
      </c>
      <c r="G355" s="26">
        <v>2715074</v>
      </c>
      <c r="H355" s="26">
        <v>91502</v>
      </c>
    </row>
    <row r="356" spans="1:8" ht="38.25" x14ac:dyDescent="0.2">
      <c r="A356" s="10" t="s">
        <v>705</v>
      </c>
      <c r="B356" s="72" t="s">
        <v>706</v>
      </c>
      <c r="C356" s="26">
        <v>50000100</v>
      </c>
      <c r="D356" s="26">
        <v>50000000</v>
      </c>
      <c r="E356" s="26">
        <v>0</v>
      </c>
      <c r="F356" s="26">
        <v>0</v>
      </c>
      <c r="G356" s="26">
        <v>0</v>
      </c>
      <c r="H356" s="26">
        <v>100</v>
      </c>
    </row>
    <row r="357" spans="1:8" x14ac:dyDescent="0.2">
      <c r="A357" s="10" t="s">
        <v>707</v>
      </c>
      <c r="B357" s="72" t="s">
        <v>708</v>
      </c>
      <c r="C357" s="26">
        <v>100</v>
      </c>
      <c r="D357" s="26">
        <v>0</v>
      </c>
      <c r="E357" s="26">
        <v>0</v>
      </c>
      <c r="F357" s="26">
        <v>0</v>
      </c>
      <c r="G357" s="26">
        <v>0</v>
      </c>
      <c r="H357" s="26">
        <v>100</v>
      </c>
    </row>
    <row r="358" spans="1:8" ht="25.5" x14ac:dyDescent="0.2">
      <c r="A358" s="10" t="s">
        <v>709</v>
      </c>
      <c r="B358" s="72" t="s">
        <v>710</v>
      </c>
      <c r="C358" s="26">
        <v>177000000</v>
      </c>
      <c r="D358" s="26">
        <v>0</v>
      </c>
      <c r="E358" s="26">
        <v>0</v>
      </c>
      <c r="F358" s="26">
        <v>0</v>
      </c>
      <c r="G358" s="26">
        <v>0</v>
      </c>
      <c r="H358" s="26">
        <v>177000000</v>
      </c>
    </row>
    <row r="359" spans="1:8" ht="25.5" x14ac:dyDescent="0.2">
      <c r="A359" s="10" t="s">
        <v>711</v>
      </c>
      <c r="B359" s="72" t="s">
        <v>712</v>
      </c>
      <c r="C359" s="26">
        <v>0</v>
      </c>
      <c r="D359" s="26">
        <v>0</v>
      </c>
      <c r="E359" s="26">
        <v>0</v>
      </c>
      <c r="F359" s="26">
        <v>0</v>
      </c>
      <c r="G359" s="26">
        <v>0</v>
      </c>
      <c r="H359" s="26">
        <v>0</v>
      </c>
    </row>
    <row r="360" spans="1:8" ht="38.25" x14ac:dyDescent="0.2">
      <c r="A360" s="10" t="s">
        <v>713</v>
      </c>
      <c r="B360" s="72" t="s">
        <v>714</v>
      </c>
      <c r="C360" s="26">
        <v>4309392</v>
      </c>
      <c r="D360" s="26">
        <v>0</v>
      </c>
      <c r="E360" s="26">
        <v>0</v>
      </c>
      <c r="F360" s="26">
        <v>0</v>
      </c>
      <c r="G360" s="26">
        <v>0</v>
      </c>
      <c r="H360" s="26">
        <v>4309392</v>
      </c>
    </row>
    <row r="361" spans="1:8" ht="38.25" x14ac:dyDescent="0.2">
      <c r="A361" s="10" t="s">
        <v>715</v>
      </c>
      <c r="B361" s="72" t="s">
        <v>716</v>
      </c>
      <c r="C361" s="26">
        <v>13574233</v>
      </c>
      <c r="D361" s="26">
        <v>0</v>
      </c>
      <c r="E361" s="26">
        <v>0</v>
      </c>
      <c r="F361" s="26">
        <v>0</v>
      </c>
      <c r="G361" s="26">
        <v>0</v>
      </c>
      <c r="H361" s="26">
        <v>13574233</v>
      </c>
    </row>
    <row r="362" spans="1:8" ht="63.75" x14ac:dyDescent="0.2">
      <c r="A362" s="10" t="s">
        <v>717</v>
      </c>
      <c r="B362" s="72" t="s">
        <v>718</v>
      </c>
      <c r="C362" s="26">
        <v>1000000000</v>
      </c>
      <c r="D362" s="26">
        <v>1000000000</v>
      </c>
      <c r="E362" s="26">
        <v>1000000000</v>
      </c>
      <c r="F362" s="26">
        <v>0</v>
      </c>
      <c r="G362" s="26">
        <v>0</v>
      </c>
      <c r="H362" s="26">
        <v>0</v>
      </c>
    </row>
    <row r="363" spans="1:8" ht="25.5" x14ac:dyDescent="0.2">
      <c r="A363" s="10" t="s">
        <v>719</v>
      </c>
      <c r="B363" s="72" t="s">
        <v>720</v>
      </c>
      <c r="C363" s="26">
        <v>16371313</v>
      </c>
      <c r="D363" s="26">
        <v>0</v>
      </c>
      <c r="E363" s="26">
        <v>0</v>
      </c>
      <c r="F363" s="26">
        <v>0</v>
      </c>
      <c r="G363" s="26">
        <v>0</v>
      </c>
      <c r="H363" s="26">
        <v>16371313</v>
      </c>
    </row>
    <row r="364" spans="1:8" ht="38.25" x14ac:dyDescent="0.2">
      <c r="A364" s="10" t="s">
        <v>721</v>
      </c>
      <c r="B364" s="72" t="s">
        <v>722</v>
      </c>
      <c r="C364" s="26">
        <v>75000000</v>
      </c>
      <c r="D364" s="26">
        <v>75000000</v>
      </c>
      <c r="E364" s="26">
        <v>75000000</v>
      </c>
      <c r="F364" s="26">
        <v>0</v>
      </c>
      <c r="G364" s="26">
        <v>0</v>
      </c>
      <c r="H364" s="26">
        <v>0</v>
      </c>
    </row>
    <row r="365" spans="1:8" ht="25.5" x14ac:dyDescent="0.2">
      <c r="A365" s="10" t="s">
        <v>723</v>
      </c>
      <c r="B365" s="72" t="s">
        <v>724</v>
      </c>
      <c r="C365" s="26">
        <v>100000000</v>
      </c>
      <c r="D365" s="26">
        <v>100000000</v>
      </c>
      <c r="E365" s="26">
        <v>100000000</v>
      </c>
      <c r="F365" s="26">
        <v>0</v>
      </c>
      <c r="G365" s="26">
        <v>0</v>
      </c>
      <c r="H365" s="26">
        <v>0</v>
      </c>
    </row>
    <row r="366" spans="1:8" ht="38.25" x14ac:dyDescent="0.2">
      <c r="A366" s="10" t="s">
        <v>725</v>
      </c>
      <c r="B366" s="72" t="s">
        <v>726</v>
      </c>
      <c r="C366" s="26">
        <v>83781512</v>
      </c>
      <c r="D366" s="26">
        <v>79082547</v>
      </c>
      <c r="E366" s="26">
        <v>79082547</v>
      </c>
      <c r="F366" s="26">
        <v>0</v>
      </c>
      <c r="G366" s="26">
        <v>0</v>
      </c>
      <c r="H366" s="26">
        <v>4698965</v>
      </c>
    </row>
    <row r="367" spans="1:8" ht="38.25" x14ac:dyDescent="0.2">
      <c r="A367" s="10" t="s">
        <v>727</v>
      </c>
      <c r="B367" s="72" t="s">
        <v>728</v>
      </c>
      <c r="C367" s="26">
        <v>0</v>
      </c>
      <c r="D367" s="26">
        <v>0</v>
      </c>
      <c r="E367" s="26">
        <v>0</v>
      </c>
      <c r="F367" s="26">
        <v>0</v>
      </c>
      <c r="G367" s="26">
        <v>0</v>
      </c>
      <c r="H367" s="26">
        <v>0</v>
      </c>
    </row>
    <row r="368" spans="1:8" ht="25.5" x14ac:dyDescent="0.2">
      <c r="A368" s="10" t="s">
        <v>729</v>
      </c>
      <c r="B368" s="72" t="s">
        <v>730</v>
      </c>
      <c r="C368" s="26">
        <v>60000000</v>
      </c>
      <c r="D368" s="26">
        <v>60000000</v>
      </c>
      <c r="E368" s="26">
        <v>60000000</v>
      </c>
      <c r="F368" s="26">
        <v>35290669</v>
      </c>
      <c r="G368" s="26">
        <v>22222447</v>
      </c>
      <c r="H368" s="26">
        <v>0</v>
      </c>
    </row>
    <row r="369" spans="1:8" x14ac:dyDescent="0.2">
      <c r="A369" s="10" t="s">
        <v>731</v>
      </c>
      <c r="B369" s="72" t="s">
        <v>732</v>
      </c>
      <c r="C369" s="26">
        <v>200000000</v>
      </c>
      <c r="D369" s="26">
        <v>0</v>
      </c>
      <c r="E369" s="26">
        <v>0</v>
      </c>
      <c r="F369" s="26">
        <v>0</v>
      </c>
      <c r="G369" s="26">
        <v>0</v>
      </c>
      <c r="H369" s="26">
        <v>200000000</v>
      </c>
    </row>
    <row r="370" spans="1:8" ht="38.25" x14ac:dyDescent="0.2">
      <c r="A370" s="10" t="s">
        <v>733</v>
      </c>
      <c r="B370" s="72" t="s">
        <v>734</v>
      </c>
      <c r="C370" s="26">
        <v>60000000</v>
      </c>
      <c r="D370" s="26">
        <v>0</v>
      </c>
      <c r="E370" s="26">
        <v>0</v>
      </c>
      <c r="F370" s="26">
        <v>0</v>
      </c>
      <c r="G370" s="26">
        <v>0</v>
      </c>
      <c r="H370" s="26">
        <v>60000000</v>
      </c>
    </row>
    <row r="371" spans="1:8" ht="38.25" x14ac:dyDescent="0.2">
      <c r="A371" s="10" t="s">
        <v>735</v>
      </c>
      <c r="B371" s="72" t="s">
        <v>736</v>
      </c>
      <c r="C371" s="26">
        <v>15853368</v>
      </c>
      <c r="D371" s="26">
        <v>15853368</v>
      </c>
      <c r="E371" s="26">
        <v>15853368</v>
      </c>
      <c r="F371" s="26">
        <v>15853368</v>
      </c>
      <c r="G371" s="26">
        <v>15853368</v>
      </c>
      <c r="H371" s="26">
        <v>0</v>
      </c>
    </row>
    <row r="372" spans="1:8" ht="38.25" x14ac:dyDescent="0.2">
      <c r="A372" s="10" t="s">
        <v>737</v>
      </c>
      <c r="B372" s="72" t="s">
        <v>736</v>
      </c>
      <c r="C372" s="26">
        <v>20036421</v>
      </c>
      <c r="D372" s="26">
        <v>19586171</v>
      </c>
      <c r="E372" s="26">
        <v>19586171</v>
      </c>
      <c r="F372" s="26">
        <v>19586117</v>
      </c>
      <c r="G372" s="26">
        <v>19586117</v>
      </c>
      <c r="H372" s="26">
        <v>450250</v>
      </c>
    </row>
    <row r="373" spans="1:8" ht="25.5" x14ac:dyDescent="0.2">
      <c r="A373" s="10" t="s">
        <v>738</v>
      </c>
      <c r="B373" s="72" t="s">
        <v>739</v>
      </c>
      <c r="C373" s="26">
        <v>25000000</v>
      </c>
      <c r="D373" s="26">
        <v>24224008</v>
      </c>
      <c r="E373" s="26">
        <v>24224008</v>
      </c>
      <c r="F373" s="26">
        <v>0</v>
      </c>
      <c r="G373" s="26">
        <v>0</v>
      </c>
      <c r="H373" s="26">
        <v>775992</v>
      </c>
    </row>
    <row r="374" spans="1:8" x14ac:dyDescent="0.2">
      <c r="A374" s="10" t="s">
        <v>740</v>
      </c>
      <c r="B374" s="72" t="s">
        <v>741</v>
      </c>
      <c r="C374" s="26">
        <v>844719278</v>
      </c>
      <c r="D374" s="26">
        <v>840000000</v>
      </c>
      <c r="E374" s="26">
        <v>0</v>
      </c>
      <c r="F374" s="26">
        <v>0</v>
      </c>
      <c r="G374" s="26">
        <v>0</v>
      </c>
      <c r="H374" s="26">
        <v>4719278</v>
      </c>
    </row>
    <row r="375" spans="1:8" ht="51" x14ac:dyDescent="0.2">
      <c r="A375" s="10" t="s">
        <v>742</v>
      </c>
      <c r="B375" s="72" t="s">
        <v>743</v>
      </c>
      <c r="C375" s="26">
        <v>700000000</v>
      </c>
      <c r="D375" s="26">
        <v>149422217</v>
      </c>
      <c r="E375" s="26">
        <v>0</v>
      </c>
      <c r="F375" s="26">
        <v>0</v>
      </c>
      <c r="G375" s="26">
        <v>0</v>
      </c>
      <c r="H375" s="26">
        <v>550577783</v>
      </c>
    </row>
    <row r="376" spans="1:8" ht="38.25" x14ac:dyDescent="0.2">
      <c r="A376" s="10" t="s">
        <v>744</v>
      </c>
      <c r="B376" s="72" t="s">
        <v>745</v>
      </c>
      <c r="C376" s="26">
        <v>1694312</v>
      </c>
      <c r="D376" s="26">
        <v>982552</v>
      </c>
      <c r="E376" s="26">
        <v>982552</v>
      </c>
      <c r="F376" s="26">
        <v>0</v>
      </c>
      <c r="G376" s="26">
        <v>0</v>
      </c>
      <c r="H376" s="26">
        <v>711760</v>
      </c>
    </row>
    <row r="377" spans="1:8" ht="25.5" x14ac:dyDescent="0.2">
      <c r="A377" s="10" t="s">
        <v>746</v>
      </c>
      <c r="B377" s="72" t="s">
        <v>747</v>
      </c>
      <c r="C377" s="26">
        <v>120320878</v>
      </c>
      <c r="D377" s="26">
        <v>13170576</v>
      </c>
      <c r="E377" s="26">
        <v>13170576</v>
      </c>
      <c r="F377" s="26">
        <v>4756041</v>
      </c>
      <c r="G377" s="26">
        <v>2560945</v>
      </c>
      <c r="H377" s="26">
        <v>107150302</v>
      </c>
    </row>
    <row r="378" spans="1:8" ht="25.5" x14ac:dyDescent="0.2">
      <c r="A378" s="10" t="s">
        <v>748</v>
      </c>
      <c r="B378" s="72" t="s">
        <v>749</v>
      </c>
      <c r="C378" s="26">
        <v>252340933</v>
      </c>
      <c r="D378" s="26">
        <v>252340933</v>
      </c>
      <c r="E378" s="26">
        <v>252340933</v>
      </c>
      <c r="F378" s="26">
        <v>126170467</v>
      </c>
      <c r="G378" s="26">
        <v>126170467</v>
      </c>
      <c r="H378" s="26">
        <v>0</v>
      </c>
    </row>
    <row r="379" spans="1:8" ht="25.5" x14ac:dyDescent="0.2">
      <c r="A379" s="10" t="s">
        <v>750</v>
      </c>
      <c r="B379" s="72" t="s">
        <v>751</v>
      </c>
      <c r="C379" s="26">
        <v>200000000</v>
      </c>
      <c r="D379" s="26">
        <v>88844922</v>
      </c>
      <c r="E379" s="26">
        <v>0</v>
      </c>
      <c r="F379" s="26">
        <v>0</v>
      </c>
      <c r="G379" s="26">
        <v>0</v>
      </c>
      <c r="H379" s="26">
        <v>111155078</v>
      </c>
    </row>
    <row r="380" spans="1:8" ht="25.5" x14ac:dyDescent="0.2">
      <c r="A380" s="10" t="s">
        <v>752</v>
      </c>
      <c r="B380" s="72" t="s">
        <v>753</v>
      </c>
      <c r="C380" s="26">
        <v>58776387</v>
      </c>
      <c r="D380" s="26">
        <v>0</v>
      </c>
      <c r="E380" s="26">
        <v>0</v>
      </c>
      <c r="F380" s="26">
        <v>0</v>
      </c>
      <c r="G380" s="26">
        <v>0</v>
      </c>
      <c r="H380" s="26">
        <v>58776387</v>
      </c>
    </row>
    <row r="381" spans="1:8" ht="25.5" x14ac:dyDescent="0.2">
      <c r="A381" s="10" t="s">
        <v>754</v>
      </c>
      <c r="B381" s="72" t="s">
        <v>755</v>
      </c>
      <c r="C381" s="26">
        <v>98209457</v>
      </c>
      <c r="D381" s="26">
        <v>0</v>
      </c>
      <c r="E381" s="26">
        <v>0</v>
      </c>
      <c r="F381" s="26">
        <v>0</v>
      </c>
      <c r="G381" s="26">
        <v>0</v>
      </c>
      <c r="H381" s="26">
        <v>98209457</v>
      </c>
    </row>
    <row r="382" spans="1:8" x14ac:dyDescent="0.2">
      <c r="A382" s="10" t="s">
        <v>756</v>
      </c>
      <c r="B382" s="72" t="s">
        <v>757</v>
      </c>
      <c r="C382" s="26">
        <v>0</v>
      </c>
      <c r="D382" s="26">
        <v>0</v>
      </c>
      <c r="E382" s="26">
        <v>0</v>
      </c>
      <c r="F382" s="26">
        <v>0</v>
      </c>
      <c r="G382" s="26">
        <v>0</v>
      </c>
      <c r="H382" s="26">
        <v>0</v>
      </c>
    </row>
    <row r="383" spans="1:8" ht="25.5" x14ac:dyDescent="0.2">
      <c r="A383" s="10" t="s">
        <v>758</v>
      </c>
      <c r="B383" s="72" t="s">
        <v>759</v>
      </c>
      <c r="C383" s="26">
        <v>33016805</v>
      </c>
      <c r="D383" s="26">
        <v>33016805</v>
      </c>
      <c r="E383" s="26">
        <v>33016805</v>
      </c>
      <c r="F383" s="26">
        <v>33016805</v>
      </c>
      <c r="G383" s="26">
        <v>33016805</v>
      </c>
      <c r="H383" s="26">
        <v>0</v>
      </c>
    </row>
    <row r="384" spans="1:8" ht="25.5" x14ac:dyDescent="0.2">
      <c r="A384" s="10" t="s">
        <v>760</v>
      </c>
      <c r="B384" s="72" t="s">
        <v>761</v>
      </c>
      <c r="C384" s="26">
        <v>33016804</v>
      </c>
      <c r="D384" s="26">
        <v>33016804</v>
      </c>
      <c r="E384" s="26">
        <v>33016804</v>
      </c>
      <c r="F384" s="26">
        <v>33016804</v>
      </c>
      <c r="G384" s="26">
        <v>33016804</v>
      </c>
      <c r="H384" s="26">
        <v>0</v>
      </c>
    </row>
    <row r="385" spans="1:8" ht="38.25" x14ac:dyDescent="0.2">
      <c r="A385" s="10" t="s">
        <v>762</v>
      </c>
      <c r="B385" s="72" t="s">
        <v>763</v>
      </c>
      <c r="C385" s="26">
        <v>528250441</v>
      </c>
      <c r="D385" s="26">
        <v>0</v>
      </c>
      <c r="E385" s="26">
        <v>0</v>
      </c>
      <c r="F385" s="26">
        <v>0</v>
      </c>
      <c r="G385" s="26">
        <v>0</v>
      </c>
      <c r="H385" s="26">
        <v>528250441</v>
      </c>
    </row>
    <row r="386" spans="1:8" ht="25.5" x14ac:dyDescent="0.2">
      <c r="A386" s="10" t="s">
        <v>764</v>
      </c>
      <c r="B386" s="72" t="s">
        <v>765</v>
      </c>
      <c r="C386" s="26">
        <v>122479066.8</v>
      </c>
      <c r="D386" s="26">
        <v>0</v>
      </c>
      <c r="E386" s="26">
        <v>0</v>
      </c>
      <c r="F386" s="26">
        <v>0</v>
      </c>
      <c r="G386" s="26">
        <v>0</v>
      </c>
      <c r="H386" s="26">
        <v>122479066.8</v>
      </c>
    </row>
    <row r="387" spans="1:8" ht="38.25" x14ac:dyDescent="0.2">
      <c r="A387" s="10" t="s">
        <v>766</v>
      </c>
      <c r="B387" s="72" t="s">
        <v>767</v>
      </c>
      <c r="C387" s="26">
        <v>239946901</v>
      </c>
      <c r="D387" s="26">
        <v>0</v>
      </c>
      <c r="E387" s="26">
        <v>0</v>
      </c>
      <c r="F387" s="26">
        <v>0</v>
      </c>
      <c r="G387" s="26">
        <v>0</v>
      </c>
      <c r="H387" s="26">
        <v>239946901</v>
      </c>
    </row>
    <row r="388" spans="1:8" ht="51" x14ac:dyDescent="0.2">
      <c r="A388" s="10" t="s">
        <v>768</v>
      </c>
      <c r="B388" s="72" t="s">
        <v>769</v>
      </c>
      <c r="C388" s="26">
        <v>150000000</v>
      </c>
      <c r="D388" s="26">
        <v>99988532</v>
      </c>
      <c r="E388" s="26">
        <v>0</v>
      </c>
      <c r="F388" s="26">
        <v>0</v>
      </c>
      <c r="G388" s="26">
        <v>0</v>
      </c>
      <c r="H388" s="26">
        <v>50011468</v>
      </c>
    </row>
    <row r="389" spans="1:8" x14ac:dyDescent="0.2">
      <c r="A389" s="10" t="s">
        <v>770</v>
      </c>
      <c r="B389" s="72" t="s">
        <v>771</v>
      </c>
      <c r="C389" s="26">
        <v>200000000</v>
      </c>
      <c r="D389" s="26">
        <v>200000000</v>
      </c>
      <c r="E389" s="26">
        <v>0</v>
      </c>
      <c r="F389" s="26">
        <v>0</v>
      </c>
      <c r="G389" s="26">
        <v>0</v>
      </c>
      <c r="H389" s="26">
        <v>0</v>
      </c>
    </row>
    <row r="390" spans="1:8" ht="25.5" x14ac:dyDescent="0.2">
      <c r="A390" s="10" t="s">
        <v>772</v>
      </c>
      <c r="B390" s="72" t="s">
        <v>773</v>
      </c>
      <c r="C390" s="26">
        <v>171378400.19999999</v>
      </c>
      <c r="D390" s="26">
        <v>171378400.19999999</v>
      </c>
      <c r="E390" s="26">
        <v>0</v>
      </c>
      <c r="F390" s="26">
        <v>0</v>
      </c>
      <c r="G390" s="26">
        <v>0</v>
      </c>
      <c r="H390" s="26">
        <v>0</v>
      </c>
    </row>
    <row r="391" spans="1:8" ht="38.25" x14ac:dyDescent="0.2">
      <c r="A391" s="10" t="s">
        <v>774</v>
      </c>
      <c r="B391" s="72" t="s">
        <v>775</v>
      </c>
      <c r="C391" s="26">
        <v>700000000</v>
      </c>
      <c r="D391" s="26">
        <v>700000000</v>
      </c>
      <c r="E391" s="26">
        <v>700000000</v>
      </c>
      <c r="F391" s="26">
        <v>350491276</v>
      </c>
      <c r="G391" s="26">
        <v>350491276</v>
      </c>
      <c r="H391" s="26">
        <v>0</v>
      </c>
    </row>
    <row r="392" spans="1:8" ht="38.25" x14ac:dyDescent="0.2">
      <c r="A392" s="10" t="s">
        <v>776</v>
      </c>
      <c r="B392" s="72" t="s">
        <v>777</v>
      </c>
      <c r="C392" s="26">
        <v>40000000</v>
      </c>
      <c r="D392" s="26">
        <v>19046565</v>
      </c>
      <c r="E392" s="26">
        <v>0</v>
      </c>
      <c r="F392" s="26">
        <v>0</v>
      </c>
      <c r="G392" s="26">
        <v>0</v>
      </c>
      <c r="H392" s="26">
        <v>20953435</v>
      </c>
    </row>
    <row r="393" spans="1:8" ht="25.5" x14ac:dyDescent="0.2">
      <c r="A393" s="10" t="s">
        <v>778</v>
      </c>
      <c r="B393" s="72" t="s">
        <v>779</v>
      </c>
      <c r="C393" s="26">
        <v>100000000</v>
      </c>
      <c r="D393" s="26">
        <v>0</v>
      </c>
      <c r="E393" s="26">
        <v>0</v>
      </c>
      <c r="F393" s="26">
        <v>0</v>
      </c>
      <c r="G393" s="26">
        <v>0</v>
      </c>
      <c r="H393" s="26">
        <v>100000000</v>
      </c>
    </row>
    <row r="394" spans="1:8" ht="25.5" x14ac:dyDescent="0.2">
      <c r="A394" s="10" t="s">
        <v>780</v>
      </c>
      <c r="B394" s="72" t="s">
        <v>781</v>
      </c>
      <c r="C394" s="26">
        <v>200000000</v>
      </c>
      <c r="D394" s="26">
        <v>43734000</v>
      </c>
      <c r="E394" s="26">
        <v>0</v>
      </c>
      <c r="F394" s="26">
        <v>0</v>
      </c>
      <c r="G394" s="26">
        <v>0</v>
      </c>
      <c r="H394" s="26">
        <v>156266000</v>
      </c>
    </row>
    <row r="395" spans="1:8" ht="51" x14ac:dyDescent="0.2">
      <c r="A395" s="10" t="s">
        <v>782</v>
      </c>
      <c r="B395" s="72" t="s">
        <v>783</v>
      </c>
      <c r="C395" s="26">
        <v>200000000</v>
      </c>
      <c r="D395" s="26">
        <v>0</v>
      </c>
      <c r="E395" s="26">
        <v>0</v>
      </c>
      <c r="F395" s="26">
        <v>0</v>
      </c>
      <c r="G395" s="26">
        <v>0</v>
      </c>
      <c r="H395" s="26">
        <v>200000000</v>
      </c>
    </row>
    <row r="396" spans="1:8" ht="38.25" x14ac:dyDescent="0.2">
      <c r="A396" s="10" t="s">
        <v>784</v>
      </c>
      <c r="B396" s="72" t="s">
        <v>785</v>
      </c>
      <c r="C396" s="26">
        <v>0</v>
      </c>
      <c r="D396" s="26">
        <v>0</v>
      </c>
      <c r="E396" s="26">
        <v>0</v>
      </c>
      <c r="F396" s="26">
        <v>0</v>
      </c>
      <c r="G396" s="26">
        <v>0</v>
      </c>
      <c r="H396" s="26">
        <v>0</v>
      </c>
    </row>
    <row r="397" spans="1:8" ht="25.5" x14ac:dyDescent="0.2">
      <c r="A397" s="10" t="s">
        <v>786</v>
      </c>
      <c r="B397" s="72" t="s">
        <v>787</v>
      </c>
      <c r="C397" s="26">
        <v>250000000</v>
      </c>
      <c r="D397" s="26">
        <v>250000000</v>
      </c>
      <c r="E397" s="26">
        <v>52904213</v>
      </c>
      <c r="F397" s="26">
        <v>52904213</v>
      </c>
      <c r="G397" s="26">
        <v>52904213</v>
      </c>
      <c r="H397" s="26">
        <v>0</v>
      </c>
    </row>
    <row r="398" spans="1:8" ht="51" x14ac:dyDescent="0.2">
      <c r="A398" s="10" t="s">
        <v>788</v>
      </c>
      <c r="B398" s="72" t="s">
        <v>789</v>
      </c>
      <c r="C398" s="26">
        <v>1000000000</v>
      </c>
      <c r="D398" s="26">
        <v>1000000000</v>
      </c>
      <c r="E398" s="26">
        <v>1000000000</v>
      </c>
      <c r="F398" s="26">
        <v>500000552</v>
      </c>
      <c r="G398" s="26">
        <v>0</v>
      </c>
      <c r="H398" s="26">
        <v>0</v>
      </c>
    </row>
    <row r="399" spans="1:8" ht="25.5" x14ac:dyDescent="0.2">
      <c r="A399" s="10" t="s">
        <v>790</v>
      </c>
      <c r="B399" s="72" t="s">
        <v>791</v>
      </c>
      <c r="C399" s="26">
        <v>1375958</v>
      </c>
      <c r="D399" s="26">
        <v>0</v>
      </c>
      <c r="E399" s="26">
        <v>0</v>
      </c>
      <c r="F399" s="26">
        <v>0</v>
      </c>
      <c r="G399" s="26">
        <v>0</v>
      </c>
      <c r="H399" s="26">
        <v>1375958</v>
      </c>
    </row>
    <row r="400" spans="1:8" ht="38.25" x14ac:dyDescent="0.2">
      <c r="A400" s="10" t="s">
        <v>792</v>
      </c>
      <c r="B400" s="72" t="s">
        <v>793</v>
      </c>
      <c r="C400" s="26">
        <v>30000000</v>
      </c>
      <c r="D400" s="26">
        <v>0</v>
      </c>
      <c r="E400" s="26">
        <v>0</v>
      </c>
      <c r="F400" s="26">
        <v>0</v>
      </c>
      <c r="G400" s="26">
        <v>0</v>
      </c>
      <c r="H400" s="26">
        <v>30000000</v>
      </c>
    </row>
    <row r="401" spans="1:8" ht="38.25" x14ac:dyDescent="0.2">
      <c r="A401" s="10" t="s">
        <v>794</v>
      </c>
      <c r="B401" s="72" t="s">
        <v>795</v>
      </c>
      <c r="C401" s="26">
        <v>30000000</v>
      </c>
      <c r="D401" s="26">
        <v>0</v>
      </c>
      <c r="E401" s="26">
        <v>0</v>
      </c>
      <c r="F401" s="26">
        <v>0</v>
      </c>
      <c r="G401" s="26">
        <v>0</v>
      </c>
      <c r="H401" s="26">
        <v>30000000</v>
      </c>
    </row>
    <row r="402" spans="1:8" ht="51" x14ac:dyDescent="0.2">
      <c r="A402" s="10" t="s">
        <v>796</v>
      </c>
      <c r="B402" s="72" t="s">
        <v>797</v>
      </c>
      <c r="C402" s="26">
        <v>50000000</v>
      </c>
      <c r="D402" s="26">
        <v>0</v>
      </c>
      <c r="E402" s="26">
        <v>0</v>
      </c>
      <c r="F402" s="26">
        <v>0</v>
      </c>
      <c r="G402" s="26">
        <v>0</v>
      </c>
      <c r="H402" s="26">
        <v>50000000</v>
      </c>
    </row>
    <row r="403" spans="1:8" x14ac:dyDescent="0.2">
      <c r="A403" s="10" t="s">
        <v>798</v>
      </c>
      <c r="B403" s="72" t="s">
        <v>799</v>
      </c>
      <c r="C403" s="26">
        <v>14078623</v>
      </c>
      <c r="D403" s="26">
        <v>14078623</v>
      </c>
      <c r="E403" s="26">
        <v>0</v>
      </c>
      <c r="F403" s="26">
        <v>0</v>
      </c>
      <c r="G403" s="26">
        <v>0</v>
      </c>
      <c r="H403" s="26">
        <v>0</v>
      </c>
    </row>
    <row r="404" spans="1:8" x14ac:dyDescent="0.2">
      <c r="A404" s="10" t="s">
        <v>800</v>
      </c>
      <c r="B404" s="72" t="s">
        <v>801</v>
      </c>
      <c r="C404" s="26">
        <v>803780997</v>
      </c>
      <c r="D404" s="26">
        <v>803780997</v>
      </c>
      <c r="E404" s="26">
        <v>803780997</v>
      </c>
      <c r="F404" s="26">
        <v>792520056</v>
      </c>
      <c r="G404" s="26">
        <v>792520056</v>
      </c>
      <c r="H404" s="26">
        <v>0</v>
      </c>
    </row>
    <row r="405" spans="1:8" ht="25.5" x14ac:dyDescent="0.2">
      <c r="A405" s="10" t="s">
        <v>802</v>
      </c>
      <c r="B405" s="72" t="s">
        <v>803</v>
      </c>
      <c r="C405" s="26">
        <v>803780997</v>
      </c>
      <c r="D405" s="26">
        <v>803780997</v>
      </c>
      <c r="E405" s="26">
        <v>803780997</v>
      </c>
      <c r="F405" s="26">
        <v>792520056</v>
      </c>
      <c r="G405" s="26">
        <v>792520056</v>
      </c>
      <c r="H405" s="26">
        <v>0</v>
      </c>
    </row>
    <row r="406" spans="1:8" ht="38.25" x14ac:dyDescent="0.2">
      <c r="A406" s="10" t="s">
        <v>804</v>
      </c>
      <c r="B406" s="72" t="s">
        <v>805</v>
      </c>
      <c r="C406" s="26">
        <v>64106448</v>
      </c>
      <c r="D406" s="26">
        <v>64106448</v>
      </c>
      <c r="E406" s="26">
        <v>64106448</v>
      </c>
      <c r="F406" s="26">
        <v>64106448</v>
      </c>
      <c r="G406" s="26">
        <v>64106448</v>
      </c>
      <c r="H406" s="26">
        <v>0</v>
      </c>
    </row>
    <row r="407" spans="1:8" ht="38.25" x14ac:dyDescent="0.2">
      <c r="A407" s="10" t="s">
        <v>806</v>
      </c>
      <c r="B407" s="72" t="s">
        <v>807</v>
      </c>
      <c r="C407" s="26">
        <v>486362704</v>
      </c>
      <c r="D407" s="26">
        <v>486362704</v>
      </c>
      <c r="E407" s="26">
        <v>486362704</v>
      </c>
      <c r="F407" s="26">
        <v>486362704</v>
      </c>
      <c r="G407" s="26">
        <v>486362704</v>
      </c>
      <c r="H407" s="26">
        <v>0</v>
      </c>
    </row>
    <row r="408" spans="1:8" ht="38.25" x14ac:dyDescent="0.2">
      <c r="A408" s="10" t="s">
        <v>808</v>
      </c>
      <c r="B408" s="72" t="s">
        <v>809</v>
      </c>
      <c r="C408" s="26">
        <v>200623886</v>
      </c>
      <c r="D408" s="26">
        <v>200623886</v>
      </c>
      <c r="E408" s="26">
        <v>200623886</v>
      </c>
      <c r="F408" s="26">
        <v>200623886</v>
      </c>
      <c r="G408" s="26">
        <v>200623886</v>
      </c>
      <c r="H408" s="26">
        <v>0</v>
      </c>
    </row>
    <row r="409" spans="1:8" ht="38.25" x14ac:dyDescent="0.2">
      <c r="A409" s="10" t="s">
        <v>810</v>
      </c>
      <c r="B409" s="72" t="s">
        <v>811</v>
      </c>
      <c r="C409" s="26">
        <v>20265269</v>
      </c>
      <c r="D409" s="26">
        <v>20265269</v>
      </c>
      <c r="E409" s="26">
        <v>20265269</v>
      </c>
      <c r="F409" s="26">
        <v>20265269</v>
      </c>
      <c r="G409" s="26">
        <v>20265269</v>
      </c>
      <c r="H409" s="26">
        <v>0</v>
      </c>
    </row>
    <row r="410" spans="1:8" ht="51" x14ac:dyDescent="0.2">
      <c r="A410" s="10" t="s">
        <v>812</v>
      </c>
      <c r="B410" s="72" t="s">
        <v>813</v>
      </c>
      <c r="C410" s="26">
        <v>32422690</v>
      </c>
      <c r="D410" s="26">
        <v>32422690</v>
      </c>
      <c r="E410" s="26">
        <v>32422690</v>
      </c>
      <c r="F410" s="26">
        <v>21161749</v>
      </c>
      <c r="G410" s="26">
        <v>21161749</v>
      </c>
      <c r="H410" s="26">
        <v>0</v>
      </c>
    </row>
    <row r="411" spans="1:8" x14ac:dyDescent="0.2">
      <c r="A411" s="10" t="s">
        <v>814</v>
      </c>
      <c r="B411" s="72" t="s">
        <v>815</v>
      </c>
      <c r="C411" s="26">
        <v>2096839063</v>
      </c>
      <c r="D411" s="26">
        <v>739497688</v>
      </c>
      <c r="E411" s="26">
        <v>736937760</v>
      </c>
      <c r="F411" s="26">
        <v>102230279</v>
      </c>
      <c r="G411" s="26">
        <v>53260356</v>
      </c>
      <c r="H411" s="26">
        <v>1357341375</v>
      </c>
    </row>
    <row r="412" spans="1:8" ht="25.5" x14ac:dyDescent="0.2">
      <c r="A412" s="10" t="s">
        <v>816</v>
      </c>
      <c r="B412" s="72" t="s">
        <v>817</v>
      </c>
      <c r="C412" s="26">
        <v>110000000</v>
      </c>
      <c r="D412" s="26">
        <v>104094133</v>
      </c>
      <c r="E412" s="26">
        <v>101534205</v>
      </c>
      <c r="F412" s="26">
        <v>24292714</v>
      </c>
      <c r="G412" s="26">
        <v>14977205</v>
      </c>
      <c r="H412" s="26">
        <v>5905867</v>
      </c>
    </row>
    <row r="413" spans="1:8" ht="25.5" x14ac:dyDescent="0.2">
      <c r="A413" s="10" t="s">
        <v>818</v>
      </c>
      <c r="B413" s="72" t="s">
        <v>817</v>
      </c>
      <c r="C413" s="26">
        <v>100</v>
      </c>
      <c r="D413" s="26">
        <v>100</v>
      </c>
      <c r="E413" s="26">
        <v>100</v>
      </c>
      <c r="F413" s="26">
        <v>0</v>
      </c>
      <c r="G413" s="26">
        <v>0</v>
      </c>
      <c r="H413" s="26">
        <v>0</v>
      </c>
    </row>
    <row r="414" spans="1:8" ht="25.5" x14ac:dyDescent="0.2">
      <c r="A414" s="10" t="s">
        <v>819</v>
      </c>
      <c r="B414" s="72" t="s">
        <v>817</v>
      </c>
      <c r="C414" s="26">
        <v>6012716</v>
      </c>
      <c r="D414" s="26">
        <v>5489607</v>
      </c>
      <c r="E414" s="26">
        <v>5489607</v>
      </c>
      <c r="F414" s="26">
        <v>1207183</v>
      </c>
      <c r="G414" s="26">
        <v>1207183</v>
      </c>
      <c r="H414" s="26">
        <v>523109</v>
      </c>
    </row>
    <row r="415" spans="1:8" ht="25.5" x14ac:dyDescent="0.2">
      <c r="A415" s="10" t="s">
        <v>820</v>
      </c>
      <c r="B415" s="72" t="s">
        <v>821</v>
      </c>
      <c r="C415" s="26">
        <v>451254257</v>
      </c>
      <c r="D415" s="26">
        <v>302176871</v>
      </c>
      <c r="E415" s="26">
        <v>302176871</v>
      </c>
      <c r="F415" s="26">
        <v>2327207</v>
      </c>
      <c r="G415" s="26">
        <v>0</v>
      </c>
      <c r="H415" s="26">
        <v>149077386</v>
      </c>
    </row>
    <row r="416" spans="1:8" x14ac:dyDescent="0.2">
      <c r="A416" s="10" t="s">
        <v>822</v>
      </c>
      <c r="B416" s="72" t="s">
        <v>823</v>
      </c>
      <c r="C416" s="26">
        <v>202029051</v>
      </c>
      <c r="D416" s="26">
        <v>197263613</v>
      </c>
      <c r="E416" s="26">
        <v>197263613</v>
      </c>
      <c r="F416" s="26">
        <v>70946329</v>
      </c>
      <c r="G416" s="26">
        <v>33619122</v>
      </c>
      <c r="H416" s="26">
        <v>4765438</v>
      </c>
    </row>
    <row r="417" spans="1:8" ht="38.25" x14ac:dyDescent="0.2">
      <c r="A417" s="10" t="s">
        <v>824</v>
      </c>
      <c r="B417" s="72" t="s">
        <v>825</v>
      </c>
      <c r="C417" s="26">
        <v>826556115</v>
      </c>
      <c r="D417" s="26">
        <v>0</v>
      </c>
      <c r="E417" s="26">
        <v>0</v>
      </c>
      <c r="F417" s="26">
        <v>0</v>
      </c>
      <c r="G417" s="26">
        <v>0</v>
      </c>
      <c r="H417" s="26">
        <v>826556115</v>
      </c>
    </row>
    <row r="418" spans="1:8" ht="25.5" x14ac:dyDescent="0.2">
      <c r="A418" s="10" t="s">
        <v>826</v>
      </c>
      <c r="B418" s="72" t="s">
        <v>827</v>
      </c>
      <c r="C418" s="26">
        <v>1129908</v>
      </c>
      <c r="D418" s="26">
        <v>1129908</v>
      </c>
      <c r="E418" s="26">
        <v>1129908</v>
      </c>
      <c r="F418" s="26">
        <v>0</v>
      </c>
      <c r="G418" s="26">
        <v>0</v>
      </c>
      <c r="H418" s="26">
        <v>0</v>
      </c>
    </row>
    <row r="419" spans="1:8" ht="25.5" x14ac:dyDescent="0.2">
      <c r="A419" s="10" t="s">
        <v>828</v>
      </c>
      <c r="B419" s="72" t="s">
        <v>829</v>
      </c>
      <c r="C419" s="26">
        <v>11234093</v>
      </c>
      <c r="D419" s="26">
        <v>11234093</v>
      </c>
      <c r="E419" s="26">
        <v>11234093</v>
      </c>
      <c r="F419" s="26">
        <v>0</v>
      </c>
      <c r="G419" s="26">
        <v>0</v>
      </c>
      <c r="H419" s="26">
        <v>0</v>
      </c>
    </row>
    <row r="420" spans="1:8" ht="25.5" x14ac:dyDescent="0.2">
      <c r="A420" s="10" t="s">
        <v>830</v>
      </c>
      <c r="B420" s="72" t="s">
        <v>831</v>
      </c>
      <c r="C420" s="26">
        <v>95401857</v>
      </c>
      <c r="D420" s="26">
        <v>95401857</v>
      </c>
      <c r="E420" s="26">
        <v>95401857</v>
      </c>
      <c r="F420" s="26">
        <v>0</v>
      </c>
      <c r="G420" s="26">
        <v>0</v>
      </c>
      <c r="H420" s="26">
        <v>0</v>
      </c>
    </row>
    <row r="421" spans="1:8" ht="38.25" x14ac:dyDescent="0.2">
      <c r="A421" s="10" t="s">
        <v>832</v>
      </c>
      <c r="B421" s="72" t="s">
        <v>833</v>
      </c>
      <c r="C421" s="26">
        <v>285041173</v>
      </c>
      <c r="D421" s="26">
        <v>0</v>
      </c>
      <c r="E421" s="26">
        <v>0</v>
      </c>
      <c r="F421" s="26">
        <v>0</v>
      </c>
      <c r="G421" s="26">
        <v>0</v>
      </c>
      <c r="H421" s="26">
        <v>285041173</v>
      </c>
    </row>
    <row r="422" spans="1:8" ht="38.25" x14ac:dyDescent="0.2">
      <c r="A422" s="10" t="s">
        <v>834</v>
      </c>
      <c r="B422" s="72" t="s">
        <v>835</v>
      </c>
      <c r="C422" s="26">
        <v>36130788</v>
      </c>
      <c r="D422" s="26">
        <v>0</v>
      </c>
      <c r="E422" s="26">
        <v>0</v>
      </c>
      <c r="F422" s="26">
        <v>0</v>
      </c>
      <c r="G422" s="26">
        <v>0</v>
      </c>
      <c r="H422" s="26">
        <v>36130788</v>
      </c>
    </row>
    <row r="423" spans="1:8" ht="25.5" x14ac:dyDescent="0.2">
      <c r="A423" s="10" t="s">
        <v>836</v>
      </c>
      <c r="B423" s="72" t="s">
        <v>837</v>
      </c>
      <c r="C423" s="26">
        <v>52049005</v>
      </c>
      <c r="D423" s="26">
        <v>22707506</v>
      </c>
      <c r="E423" s="26">
        <v>22707506</v>
      </c>
      <c r="F423" s="26">
        <v>3456846</v>
      </c>
      <c r="G423" s="26">
        <v>3456846</v>
      </c>
      <c r="H423" s="26">
        <v>29341499</v>
      </c>
    </row>
    <row r="424" spans="1:8" ht="38.25" x14ac:dyDescent="0.2">
      <c r="A424" s="10" t="s">
        <v>838</v>
      </c>
      <c r="B424" s="72" t="s">
        <v>839</v>
      </c>
      <c r="C424" s="26">
        <v>20000000</v>
      </c>
      <c r="D424" s="26">
        <v>0</v>
      </c>
      <c r="E424" s="26">
        <v>0</v>
      </c>
      <c r="F424" s="26">
        <v>0</v>
      </c>
      <c r="G424" s="26">
        <v>0</v>
      </c>
      <c r="H424" s="26">
        <v>20000000</v>
      </c>
    </row>
    <row r="425" spans="1:8" ht="25.5" x14ac:dyDescent="0.2">
      <c r="A425" s="10" t="s">
        <v>840</v>
      </c>
      <c r="B425" s="72" t="s">
        <v>841</v>
      </c>
      <c r="C425" s="26">
        <v>2282129819</v>
      </c>
      <c r="D425" s="26">
        <v>1959388372</v>
      </c>
      <c r="E425" s="26">
        <v>1104311661</v>
      </c>
      <c r="F425" s="26">
        <v>563339106</v>
      </c>
      <c r="G425" s="26">
        <v>480579999</v>
      </c>
      <c r="H425" s="26">
        <v>322741447</v>
      </c>
    </row>
    <row r="426" spans="1:8" ht="25.5" x14ac:dyDescent="0.2">
      <c r="A426" s="10" t="s">
        <v>842</v>
      </c>
      <c r="B426" s="72" t="s">
        <v>843</v>
      </c>
      <c r="C426" s="26">
        <v>30000000</v>
      </c>
      <c r="D426" s="26">
        <v>22108466</v>
      </c>
      <c r="E426" s="26">
        <v>22108466</v>
      </c>
      <c r="F426" s="26">
        <v>13187515</v>
      </c>
      <c r="G426" s="26">
        <v>13187515</v>
      </c>
      <c r="H426" s="26">
        <v>7891534</v>
      </c>
    </row>
    <row r="427" spans="1:8" ht="63.75" x14ac:dyDescent="0.2">
      <c r="A427" s="10" t="s">
        <v>844</v>
      </c>
      <c r="B427" s="72" t="s">
        <v>845</v>
      </c>
      <c r="C427" s="26">
        <v>20000000</v>
      </c>
      <c r="D427" s="26">
        <v>20000000</v>
      </c>
      <c r="E427" s="26">
        <v>19596000</v>
      </c>
      <c r="F427" s="26">
        <v>0</v>
      </c>
      <c r="G427" s="26">
        <v>0</v>
      </c>
      <c r="H427" s="26">
        <v>0</v>
      </c>
    </row>
    <row r="428" spans="1:8" ht="25.5" x14ac:dyDescent="0.2">
      <c r="A428" s="10" t="s">
        <v>846</v>
      </c>
      <c r="B428" s="72" t="s">
        <v>847</v>
      </c>
      <c r="C428" s="26">
        <v>41608216</v>
      </c>
      <c r="D428" s="26">
        <v>41608216</v>
      </c>
      <c r="E428" s="26">
        <v>30948216</v>
      </c>
      <c r="F428" s="26">
        <v>30948216</v>
      </c>
      <c r="G428" s="26">
        <v>30948216</v>
      </c>
      <c r="H428" s="26">
        <v>0</v>
      </c>
    </row>
    <row r="429" spans="1:8" ht="51" x14ac:dyDescent="0.2">
      <c r="A429" s="10" t="s">
        <v>848</v>
      </c>
      <c r="B429" s="72" t="s">
        <v>849</v>
      </c>
      <c r="C429" s="26">
        <v>95000000</v>
      </c>
      <c r="D429" s="26">
        <v>83788000</v>
      </c>
      <c r="E429" s="26">
        <v>76788000</v>
      </c>
      <c r="F429" s="26">
        <v>9000000</v>
      </c>
      <c r="G429" s="26">
        <v>9000000</v>
      </c>
      <c r="H429" s="26">
        <v>11212000</v>
      </c>
    </row>
    <row r="430" spans="1:8" ht="25.5" x14ac:dyDescent="0.2">
      <c r="A430" s="10" t="s">
        <v>850</v>
      </c>
      <c r="B430" s="72" t="s">
        <v>851</v>
      </c>
      <c r="C430" s="26">
        <v>120745003</v>
      </c>
      <c r="D430" s="26">
        <v>0</v>
      </c>
      <c r="E430" s="26">
        <v>0</v>
      </c>
      <c r="F430" s="26">
        <v>0</v>
      </c>
      <c r="G430" s="26">
        <v>0</v>
      </c>
      <c r="H430" s="26">
        <v>120745003</v>
      </c>
    </row>
    <row r="431" spans="1:8" ht="25.5" x14ac:dyDescent="0.2">
      <c r="A431" s="10" t="s">
        <v>852</v>
      </c>
      <c r="B431" s="72" t="s">
        <v>853</v>
      </c>
      <c r="C431" s="26">
        <v>100000000</v>
      </c>
      <c r="D431" s="26">
        <v>97900440</v>
      </c>
      <c r="E431" s="26">
        <v>89680928</v>
      </c>
      <c r="F431" s="26">
        <v>45818200</v>
      </c>
      <c r="G431" s="26">
        <v>22555365</v>
      </c>
      <c r="H431" s="26">
        <v>2099560</v>
      </c>
    </row>
    <row r="432" spans="1:8" ht="63.75" x14ac:dyDescent="0.2">
      <c r="A432" s="10" t="s">
        <v>854</v>
      </c>
      <c r="B432" s="72" t="s">
        <v>855</v>
      </c>
      <c r="C432" s="26">
        <v>47000000</v>
      </c>
      <c r="D432" s="26">
        <v>46192000</v>
      </c>
      <c r="E432" s="26">
        <v>39192000</v>
      </c>
      <c r="F432" s="26">
        <v>0</v>
      </c>
      <c r="G432" s="26">
        <v>0</v>
      </c>
      <c r="H432" s="26">
        <v>808000</v>
      </c>
    </row>
    <row r="433" spans="1:8" ht="38.25" x14ac:dyDescent="0.2">
      <c r="A433" s="10" t="s">
        <v>856</v>
      </c>
      <c r="B433" s="72" t="s">
        <v>857</v>
      </c>
      <c r="C433" s="26">
        <v>288000000</v>
      </c>
      <c r="D433" s="26">
        <v>287361248</v>
      </c>
      <c r="E433" s="26">
        <v>281361159</v>
      </c>
      <c r="F433" s="26">
        <v>233738520</v>
      </c>
      <c r="G433" s="26">
        <v>216869575</v>
      </c>
      <c r="H433" s="26">
        <v>638752</v>
      </c>
    </row>
    <row r="434" spans="1:8" ht="25.5" x14ac:dyDescent="0.2">
      <c r="A434" s="10" t="s">
        <v>858</v>
      </c>
      <c r="B434" s="72" t="s">
        <v>859</v>
      </c>
      <c r="C434" s="26">
        <v>71083636</v>
      </c>
      <c r="D434" s="26">
        <v>36221364</v>
      </c>
      <c r="E434" s="26">
        <v>28525216</v>
      </c>
      <c r="F434" s="26">
        <v>10672704</v>
      </c>
      <c r="G434" s="26">
        <v>9465521</v>
      </c>
      <c r="H434" s="26">
        <v>34862272</v>
      </c>
    </row>
    <row r="435" spans="1:8" ht="25.5" x14ac:dyDescent="0.2">
      <c r="A435" s="10" t="s">
        <v>860</v>
      </c>
      <c r="B435" s="72" t="s">
        <v>861</v>
      </c>
      <c r="C435" s="26">
        <v>1452573</v>
      </c>
      <c r="D435" s="26">
        <v>0</v>
      </c>
      <c r="E435" s="26">
        <v>0</v>
      </c>
      <c r="F435" s="26">
        <v>0</v>
      </c>
      <c r="G435" s="26">
        <v>0</v>
      </c>
      <c r="H435" s="26">
        <v>1452573</v>
      </c>
    </row>
    <row r="436" spans="1:8" ht="25.5" x14ac:dyDescent="0.2">
      <c r="A436" s="10" t="s">
        <v>862</v>
      </c>
      <c r="B436" s="72" t="s">
        <v>863</v>
      </c>
      <c r="C436" s="26">
        <v>102502400</v>
      </c>
      <c r="D436" s="26">
        <v>102502400</v>
      </c>
      <c r="E436" s="26">
        <v>102502400</v>
      </c>
      <c r="F436" s="26">
        <v>57002400</v>
      </c>
      <c r="G436" s="26">
        <v>55751200</v>
      </c>
      <c r="H436" s="26">
        <v>0</v>
      </c>
    </row>
    <row r="437" spans="1:8" ht="25.5" x14ac:dyDescent="0.2">
      <c r="A437" s="10" t="s">
        <v>864</v>
      </c>
      <c r="B437" s="72" t="s">
        <v>865</v>
      </c>
      <c r="C437" s="26">
        <v>54556913</v>
      </c>
      <c r="D437" s="26">
        <v>45000000</v>
      </c>
      <c r="E437" s="26">
        <v>35000000</v>
      </c>
      <c r="F437" s="26">
        <v>23500000</v>
      </c>
      <c r="G437" s="26">
        <v>13500000</v>
      </c>
      <c r="H437" s="26">
        <v>9556913</v>
      </c>
    </row>
    <row r="438" spans="1:8" ht="51" x14ac:dyDescent="0.2">
      <c r="A438" s="10" t="s">
        <v>866</v>
      </c>
      <c r="B438" s="72" t="s">
        <v>867</v>
      </c>
      <c r="C438" s="26">
        <v>101693761</v>
      </c>
      <c r="D438" s="26">
        <v>101693761</v>
      </c>
      <c r="E438" s="26">
        <v>48693761</v>
      </c>
      <c r="F438" s="26">
        <v>24693761</v>
      </c>
      <c r="G438" s="26">
        <v>17193761</v>
      </c>
      <c r="H438" s="26">
        <v>0</v>
      </c>
    </row>
    <row r="439" spans="1:8" ht="25.5" x14ac:dyDescent="0.2">
      <c r="A439" s="10" t="s">
        <v>868</v>
      </c>
      <c r="B439" s="72" t="s">
        <v>869</v>
      </c>
      <c r="C439" s="26">
        <v>10000000</v>
      </c>
      <c r="D439" s="26">
        <v>9000000</v>
      </c>
      <c r="E439" s="26">
        <v>4000000</v>
      </c>
      <c r="F439" s="26">
        <v>2000000</v>
      </c>
      <c r="G439" s="26">
        <v>2000000</v>
      </c>
      <c r="H439" s="26">
        <v>1000000</v>
      </c>
    </row>
    <row r="440" spans="1:8" ht="25.5" x14ac:dyDescent="0.2">
      <c r="A440" s="10" t="s">
        <v>870</v>
      </c>
      <c r="B440" s="72" t="s">
        <v>871</v>
      </c>
      <c r="C440" s="26">
        <v>40000000</v>
      </c>
      <c r="D440" s="26">
        <v>40000000</v>
      </c>
      <c r="E440" s="26">
        <v>30000000</v>
      </c>
      <c r="F440" s="26">
        <v>15000000</v>
      </c>
      <c r="G440" s="26">
        <v>10000000</v>
      </c>
      <c r="H440" s="26">
        <v>0</v>
      </c>
    </row>
    <row r="441" spans="1:8" ht="51" x14ac:dyDescent="0.2">
      <c r="A441" s="10" t="s">
        <v>872</v>
      </c>
      <c r="B441" s="72" t="s">
        <v>873</v>
      </c>
      <c r="C441" s="26">
        <v>817000000</v>
      </c>
      <c r="D441" s="26">
        <v>775524672</v>
      </c>
      <c r="E441" s="26">
        <v>70000000</v>
      </c>
      <c r="F441" s="26">
        <v>35000000</v>
      </c>
      <c r="G441" s="26">
        <v>35000000</v>
      </c>
      <c r="H441" s="26">
        <v>41475328</v>
      </c>
    </row>
    <row r="442" spans="1:8" ht="51" x14ac:dyDescent="0.2">
      <c r="A442" s="10" t="s">
        <v>874</v>
      </c>
      <c r="B442" s="72" t="s">
        <v>875</v>
      </c>
      <c r="C442" s="26">
        <v>10000000</v>
      </c>
      <c r="D442" s="26">
        <v>0</v>
      </c>
      <c r="E442" s="26">
        <v>0</v>
      </c>
      <c r="F442" s="26">
        <v>0</v>
      </c>
      <c r="G442" s="26">
        <v>0</v>
      </c>
      <c r="H442" s="26">
        <v>10000000</v>
      </c>
    </row>
    <row r="443" spans="1:8" ht="25.5" x14ac:dyDescent="0.2">
      <c r="A443" s="10" t="s">
        <v>876</v>
      </c>
      <c r="B443" s="72" t="s">
        <v>877</v>
      </c>
      <c r="C443" s="26">
        <v>114169402</v>
      </c>
      <c r="D443" s="26">
        <v>77169402</v>
      </c>
      <c r="E443" s="26">
        <v>61969402</v>
      </c>
      <c r="F443" s="26">
        <v>27669402</v>
      </c>
      <c r="G443" s="26">
        <v>26500000</v>
      </c>
      <c r="H443" s="26">
        <v>37000000</v>
      </c>
    </row>
    <row r="444" spans="1:8" ht="25.5" x14ac:dyDescent="0.2">
      <c r="A444" s="10" t="s">
        <v>878</v>
      </c>
      <c r="B444" s="72" t="s">
        <v>879</v>
      </c>
      <c r="C444" s="26">
        <v>75240315</v>
      </c>
      <c r="D444" s="26">
        <v>40891534</v>
      </c>
      <c r="E444" s="26">
        <v>35891534</v>
      </c>
      <c r="F444" s="26">
        <v>18580598</v>
      </c>
      <c r="G444" s="26">
        <v>17500000</v>
      </c>
      <c r="H444" s="26">
        <v>34348781</v>
      </c>
    </row>
    <row r="445" spans="1:8" ht="25.5" x14ac:dyDescent="0.2">
      <c r="A445" s="10" t="s">
        <v>880</v>
      </c>
      <c r="B445" s="72" t="s">
        <v>881</v>
      </c>
      <c r="C445" s="26">
        <v>101405</v>
      </c>
      <c r="D445" s="26">
        <v>0</v>
      </c>
      <c r="E445" s="26">
        <v>0</v>
      </c>
      <c r="F445" s="26">
        <v>0</v>
      </c>
      <c r="G445" s="26">
        <v>0</v>
      </c>
      <c r="H445" s="26">
        <v>101405</v>
      </c>
    </row>
    <row r="446" spans="1:8" ht="25.5" x14ac:dyDescent="0.2">
      <c r="A446" s="10" t="s">
        <v>882</v>
      </c>
      <c r="B446" s="72" t="s">
        <v>883</v>
      </c>
      <c r="C446" s="26">
        <v>265455</v>
      </c>
      <c r="D446" s="26">
        <v>265455</v>
      </c>
      <c r="E446" s="26">
        <v>0</v>
      </c>
      <c r="F446" s="26">
        <v>0</v>
      </c>
      <c r="G446" s="26">
        <v>0</v>
      </c>
      <c r="H446" s="26">
        <v>0</v>
      </c>
    </row>
    <row r="447" spans="1:8" ht="51" x14ac:dyDescent="0.2">
      <c r="A447" s="10" t="s">
        <v>884</v>
      </c>
      <c r="B447" s="72" t="s">
        <v>885</v>
      </c>
      <c r="C447" s="26">
        <v>14245019</v>
      </c>
      <c r="D447" s="26">
        <v>14245019</v>
      </c>
      <c r="E447" s="26">
        <v>14245019</v>
      </c>
      <c r="F447" s="26">
        <v>0</v>
      </c>
      <c r="G447" s="26">
        <v>0</v>
      </c>
      <c r="H447" s="26">
        <v>0</v>
      </c>
    </row>
    <row r="448" spans="1:8" ht="51" x14ac:dyDescent="0.2">
      <c r="A448" s="10" t="s">
        <v>886</v>
      </c>
      <c r="B448" s="72" t="s">
        <v>887</v>
      </c>
      <c r="C448" s="26">
        <v>127465721</v>
      </c>
      <c r="D448" s="26">
        <v>117916395</v>
      </c>
      <c r="E448" s="26">
        <v>113809560</v>
      </c>
      <c r="F448" s="26">
        <v>16527790</v>
      </c>
      <c r="G448" s="26">
        <v>1108846</v>
      </c>
      <c r="H448" s="26">
        <v>9549326</v>
      </c>
    </row>
    <row r="449" spans="1:8" ht="25.5" x14ac:dyDescent="0.2">
      <c r="A449" s="10" t="s">
        <v>888</v>
      </c>
      <c r="B449" s="72" t="s">
        <v>889</v>
      </c>
      <c r="C449" s="26">
        <v>2075465961</v>
      </c>
      <c r="D449" s="26">
        <v>1586723661</v>
      </c>
      <c r="E449" s="26">
        <v>1438903510</v>
      </c>
      <c r="F449" s="26">
        <v>1036313049</v>
      </c>
      <c r="G449" s="26">
        <v>1026695139</v>
      </c>
      <c r="H449" s="26">
        <v>488742300</v>
      </c>
    </row>
    <row r="450" spans="1:8" ht="25.5" x14ac:dyDescent="0.2">
      <c r="A450" s="10" t="s">
        <v>890</v>
      </c>
      <c r="B450" s="72" t="s">
        <v>891</v>
      </c>
      <c r="C450" s="26">
        <v>936157383</v>
      </c>
      <c r="D450" s="26">
        <v>936157383</v>
      </c>
      <c r="E450" s="26">
        <v>821012704</v>
      </c>
      <c r="F450" s="26">
        <v>821012704</v>
      </c>
      <c r="G450" s="26">
        <v>821012704</v>
      </c>
      <c r="H450" s="26">
        <v>0</v>
      </c>
    </row>
    <row r="451" spans="1:8" ht="25.5" x14ac:dyDescent="0.2">
      <c r="A451" s="10" t="s">
        <v>892</v>
      </c>
      <c r="B451" s="72" t="s">
        <v>893</v>
      </c>
      <c r="C451" s="26">
        <v>676881386</v>
      </c>
      <c r="D451" s="26">
        <v>555261727</v>
      </c>
      <c r="E451" s="26">
        <v>522586255</v>
      </c>
      <c r="F451" s="26">
        <v>167612663</v>
      </c>
      <c r="G451" s="26">
        <v>157994753</v>
      </c>
      <c r="H451" s="26">
        <v>121619659</v>
      </c>
    </row>
    <row r="452" spans="1:8" ht="25.5" x14ac:dyDescent="0.2">
      <c r="A452" s="10" t="s">
        <v>894</v>
      </c>
      <c r="B452" s="72" t="s">
        <v>895</v>
      </c>
      <c r="C452" s="26">
        <v>13550333</v>
      </c>
      <c r="D452" s="26">
        <v>13550333</v>
      </c>
      <c r="E452" s="26">
        <v>13550333</v>
      </c>
      <c r="F452" s="26">
        <v>0</v>
      </c>
      <c r="G452" s="26">
        <v>0</v>
      </c>
      <c r="H452" s="26">
        <v>0</v>
      </c>
    </row>
    <row r="453" spans="1:8" ht="25.5" x14ac:dyDescent="0.2">
      <c r="A453" s="10" t="s">
        <v>896</v>
      </c>
      <c r="B453" s="72" t="s">
        <v>897</v>
      </c>
      <c r="C453" s="26">
        <v>34066536</v>
      </c>
      <c r="D453" s="26">
        <v>34066536</v>
      </c>
      <c r="E453" s="26">
        <v>34066536</v>
      </c>
      <c r="F453" s="26">
        <v>0</v>
      </c>
      <c r="G453" s="26">
        <v>0</v>
      </c>
      <c r="H453" s="26">
        <v>0</v>
      </c>
    </row>
    <row r="454" spans="1:8" ht="38.25" x14ac:dyDescent="0.2">
      <c r="A454" s="10" t="s">
        <v>898</v>
      </c>
      <c r="B454" s="72" t="s">
        <v>899</v>
      </c>
      <c r="C454" s="26">
        <v>65746590</v>
      </c>
      <c r="D454" s="26">
        <v>47687682</v>
      </c>
      <c r="E454" s="26">
        <v>47687682</v>
      </c>
      <c r="F454" s="26">
        <v>47687682</v>
      </c>
      <c r="G454" s="26">
        <v>47687682</v>
      </c>
      <c r="H454" s="26">
        <v>18058908</v>
      </c>
    </row>
    <row r="455" spans="1:8" ht="25.5" x14ac:dyDescent="0.2">
      <c r="A455" s="10" t="s">
        <v>900</v>
      </c>
      <c r="B455" s="72" t="s">
        <v>901</v>
      </c>
      <c r="C455" s="26">
        <v>349063733</v>
      </c>
      <c r="D455" s="26">
        <v>0</v>
      </c>
      <c r="E455" s="26">
        <v>0</v>
      </c>
      <c r="F455" s="26">
        <v>0</v>
      </c>
      <c r="G455" s="26">
        <v>0</v>
      </c>
      <c r="H455" s="26">
        <v>349063733</v>
      </c>
    </row>
    <row r="456" spans="1:8" x14ac:dyDescent="0.2">
      <c r="A456" s="10" t="s">
        <v>902</v>
      </c>
      <c r="B456" s="72" t="s">
        <v>903</v>
      </c>
      <c r="C456" s="26">
        <v>11061488427</v>
      </c>
      <c r="D456" s="26">
        <v>7897555760</v>
      </c>
      <c r="E456" s="26">
        <v>5745274382</v>
      </c>
      <c r="F456" s="26">
        <v>931448520</v>
      </c>
      <c r="G456" s="26">
        <v>531117781</v>
      </c>
      <c r="H456" s="26">
        <v>3163932667</v>
      </c>
    </row>
    <row r="457" spans="1:8" ht="63.75" x14ac:dyDescent="0.2">
      <c r="A457" s="10" t="s">
        <v>904</v>
      </c>
      <c r="B457" s="72" t="s">
        <v>905</v>
      </c>
      <c r="C457" s="26">
        <v>1000000000</v>
      </c>
      <c r="D457" s="26">
        <v>1000000000</v>
      </c>
      <c r="E457" s="26">
        <v>1000000000</v>
      </c>
      <c r="F457" s="26">
        <v>526136802</v>
      </c>
      <c r="G457" s="26">
        <v>125806063</v>
      </c>
      <c r="H457" s="26">
        <v>0</v>
      </c>
    </row>
    <row r="458" spans="1:8" ht="89.25" x14ac:dyDescent="0.2">
      <c r="A458" s="10" t="s">
        <v>906</v>
      </c>
      <c r="B458" s="72" t="s">
        <v>907</v>
      </c>
      <c r="C458" s="26">
        <v>0</v>
      </c>
      <c r="D458" s="26">
        <v>0</v>
      </c>
      <c r="E458" s="26">
        <v>0</v>
      </c>
      <c r="F458" s="26">
        <v>0</v>
      </c>
      <c r="G458" s="26">
        <v>0</v>
      </c>
      <c r="H458" s="26">
        <v>0</v>
      </c>
    </row>
    <row r="459" spans="1:8" ht="102" x14ac:dyDescent="0.2">
      <c r="A459" s="10" t="s">
        <v>908</v>
      </c>
      <c r="B459" s="72" t="s">
        <v>909</v>
      </c>
      <c r="C459" s="26">
        <v>1422251464</v>
      </c>
      <c r="D459" s="26">
        <v>1190182059</v>
      </c>
      <c r="E459" s="26">
        <v>1161383968</v>
      </c>
      <c r="F459" s="26">
        <v>359746560</v>
      </c>
      <c r="G459" s="26">
        <v>359746560</v>
      </c>
      <c r="H459" s="26">
        <v>232069405</v>
      </c>
    </row>
    <row r="460" spans="1:8" ht="38.25" x14ac:dyDescent="0.2">
      <c r="A460" s="10" t="s">
        <v>910</v>
      </c>
      <c r="B460" s="72" t="s">
        <v>911</v>
      </c>
      <c r="C460" s="26">
        <v>21000000</v>
      </c>
      <c r="D460" s="26">
        <v>21000000</v>
      </c>
      <c r="E460" s="26">
        <v>21000000</v>
      </c>
      <c r="F460" s="26">
        <v>10500000</v>
      </c>
      <c r="G460" s="26">
        <v>10500000</v>
      </c>
      <c r="H460" s="26">
        <v>0</v>
      </c>
    </row>
    <row r="461" spans="1:8" ht="89.25" x14ac:dyDescent="0.2">
      <c r="A461" s="10" t="s">
        <v>912</v>
      </c>
      <c r="B461" s="72" t="s">
        <v>913</v>
      </c>
      <c r="C461" s="26">
        <v>3963242100</v>
      </c>
      <c r="D461" s="26">
        <v>3282891848</v>
      </c>
      <c r="E461" s="26">
        <v>3282891848</v>
      </c>
      <c r="F461" s="26">
        <v>5585297</v>
      </c>
      <c r="G461" s="26">
        <v>5585297</v>
      </c>
      <c r="H461" s="26">
        <v>680350252</v>
      </c>
    </row>
    <row r="462" spans="1:8" ht="127.5" x14ac:dyDescent="0.2">
      <c r="A462" s="10" t="s">
        <v>914</v>
      </c>
      <c r="B462" s="72" t="s">
        <v>915</v>
      </c>
      <c r="C462" s="26">
        <v>284782219</v>
      </c>
      <c r="D462" s="26">
        <v>284782219</v>
      </c>
      <c r="E462" s="26">
        <v>0</v>
      </c>
      <c r="F462" s="26">
        <v>0</v>
      </c>
      <c r="G462" s="26">
        <v>0</v>
      </c>
      <c r="H462" s="26">
        <v>0</v>
      </c>
    </row>
    <row r="463" spans="1:8" ht="127.5" x14ac:dyDescent="0.2">
      <c r="A463" s="10" t="s">
        <v>916</v>
      </c>
      <c r="B463" s="72" t="s">
        <v>917</v>
      </c>
      <c r="C463" s="26">
        <v>232500000</v>
      </c>
      <c r="D463" s="26">
        <v>0</v>
      </c>
      <c r="E463" s="26">
        <v>0</v>
      </c>
      <c r="F463" s="26">
        <v>0</v>
      </c>
      <c r="G463" s="26">
        <v>0</v>
      </c>
      <c r="H463" s="26">
        <v>232500000</v>
      </c>
    </row>
    <row r="464" spans="1:8" ht="140.25" x14ac:dyDescent="0.2">
      <c r="A464" s="10" t="s">
        <v>918</v>
      </c>
      <c r="B464" s="72" t="s">
        <v>919</v>
      </c>
      <c r="C464" s="26">
        <v>2412489071</v>
      </c>
      <c r="D464" s="26">
        <v>402476069</v>
      </c>
      <c r="E464" s="26">
        <v>0</v>
      </c>
      <c r="F464" s="26">
        <v>0</v>
      </c>
      <c r="G464" s="26">
        <v>0</v>
      </c>
      <c r="H464" s="26">
        <v>2010013002</v>
      </c>
    </row>
    <row r="465" spans="1:8" ht="51" x14ac:dyDescent="0.2">
      <c r="A465" s="10" t="s">
        <v>920</v>
      </c>
      <c r="B465" s="72" t="s">
        <v>921</v>
      </c>
      <c r="C465" s="26">
        <v>984999999</v>
      </c>
      <c r="D465" s="26">
        <v>984999999</v>
      </c>
      <c r="E465" s="26">
        <v>0</v>
      </c>
      <c r="F465" s="26">
        <v>0</v>
      </c>
      <c r="G465" s="26">
        <v>0</v>
      </c>
      <c r="H465" s="26">
        <v>0</v>
      </c>
    </row>
    <row r="466" spans="1:8" ht="63.75" x14ac:dyDescent="0.2">
      <c r="A466" s="10" t="s">
        <v>922</v>
      </c>
      <c r="B466" s="72" t="s">
        <v>923</v>
      </c>
      <c r="C466" s="26">
        <v>450000000</v>
      </c>
      <c r="D466" s="26">
        <v>450000000</v>
      </c>
      <c r="E466" s="26">
        <v>0</v>
      </c>
      <c r="F466" s="26">
        <v>0</v>
      </c>
      <c r="G466" s="26">
        <v>0</v>
      </c>
      <c r="H466" s="26">
        <v>0</v>
      </c>
    </row>
    <row r="467" spans="1:8" ht="76.5" x14ac:dyDescent="0.2">
      <c r="A467" s="10" t="s">
        <v>924</v>
      </c>
      <c r="B467" s="72" t="s">
        <v>925</v>
      </c>
      <c r="C467" s="26">
        <v>36223574</v>
      </c>
      <c r="D467" s="26">
        <v>36223574</v>
      </c>
      <c r="E467" s="26">
        <v>36223574</v>
      </c>
      <c r="F467" s="26">
        <v>0</v>
      </c>
      <c r="G467" s="26">
        <v>0</v>
      </c>
      <c r="H467" s="26">
        <v>0</v>
      </c>
    </row>
    <row r="468" spans="1:8" ht="153" x14ac:dyDescent="0.2">
      <c r="A468" s="10" t="s">
        <v>926</v>
      </c>
      <c r="B468" s="72" t="s">
        <v>927</v>
      </c>
      <c r="C468" s="26">
        <v>164000000</v>
      </c>
      <c r="D468" s="26">
        <v>154999992</v>
      </c>
      <c r="E468" s="26">
        <v>153774992</v>
      </c>
      <c r="F468" s="26">
        <v>29479861</v>
      </c>
      <c r="G468" s="26">
        <v>29479861</v>
      </c>
      <c r="H468" s="26">
        <v>9000008</v>
      </c>
    </row>
    <row r="469" spans="1:8" ht="38.25" x14ac:dyDescent="0.2">
      <c r="A469" s="10" t="s">
        <v>928</v>
      </c>
      <c r="B469" s="72" t="s">
        <v>929</v>
      </c>
      <c r="C469" s="26">
        <v>90000000</v>
      </c>
      <c r="D469" s="26">
        <v>90000000</v>
      </c>
      <c r="E469" s="26">
        <v>90000000</v>
      </c>
      <c r="F469" s="26">
        <v>0</v>
      </c>
      <c r="G469" s="26">
        <v>0</v>
      </c>
      <c r="H469" s="26">
        <v>0</v>
      </c>
    </row>
    <row r="470" spans="1:8" ht="25.5" x14ac:dyDescent="0.2">
      <c r="A470" s="10" t="s">
        <v>930</v>
      </c>
      <c r="B470" s="72" t="s">
        <v>931</v>
      </c>
      <c r="C470" s="26">
        <v>261574251</v>
      </c>
      <c r="D470" s="26">
        <v>258532967</v>
      </c>
      <c r="E470" s="26">
        <v>258532967</v>
      </c>
      <c r="F470" s="26">
        <v>147193202</v>
      </c>
      <c r="G470" s="26">
        <v>0</v>
      </c>
      <c r="H470" s="26">
        <v>3041284</v>
      </c>
    </row>
    <row r="471" spans="1:8" x14ac:dyDescent="0.2">
      <c r="A471" s="10" t="s">
        <v>932</v>
      </c>
      <c r="B471" s="72" t="s">
        <v>933</v>
      </c>
      <c r="C471" s="26">
        <v>226462078</v>
      </c>
      <c r="D471" s="26">
        <v>226462078</v>
      </c>
      <c r="E471" s="26">
        <v>226462078</v>
      </c>
      <c r="F471" s="26">
        <v>137594092</v>
      </c>
      <c r="G471" s="26">
        <v>0</v>
      </c>
      <c r="H471" s="26">
        <v>0</v>
      </c>
    </row>
    <row r="472" spans="1:8" ht="38.25" x14ac:dyDescent="0.2">
      <c r="A472" s="10" t="s">
        <v>934</v>
      </c>
      <c r="B472" s="72" t="s">
        <v>935</v>
      </c>
      <c r="C472" s="26">
        <v>226462078</v>
      </c>
      <c r="D472" s="26">
        <v>226462078</v>
      </c>
      <c r="E472" s="26">
        <v>226462078</v>
      </c>
      <c r="F472" s="26">
        <v>137594092</v>
      </c>
      <c r="G472" s="26">
        <v>0</v>
      </c>
      <c r="H472" s="26">
        <v>0</v>
      </c>
    </row>
    <row r="473" spans="1:8" x14ac:dyDescent="0.2">
      <c r="A473" s="10" t="s">
        <v>936</v>
      </c>
      <c r="B473" s="72" t="s">
        <v>937</v>
      </c>
      <c r="C473" s="26">
        <v>35112173</v>
      </c>
      <c r="D473" s="26">
        <v>32070889</v>
      </c>
      <c r="E473" s="26">
        <v>32070889</v>
      </c>
      <c r="F473" s="26">
        <v>9599110</v>
      </c>
      <c r="G473" s="26">
        <v>0</v>
      </c>
      <c r="H473" s="26">
        <v>3041284</v>
      </c>
    </row>
    <row r="474" spans="1:8" ht="25.5" x14ac:dyDescent="0.2">
      <c r="A474" s="10" t="s">
        <v>938</v>
      </c>
      <c r="B474" s="72" t="s">
        <v>939</v>
      </c>
      <c r="C474" s="26">
        <v>10872710</v>
      </c>
      <c r="D474" s="26">
        <v>10000000</v>
      </c>
      <c r="E474" s="26">
        <v>10000000</v>
      </c>
      <c r="F474" s="26">
        <v>0</v>
      </c>
      <c r="G474" s="26">
        <v>0</v>
      </c>
      <c r="H474" s="26">
        <v>872710</v>
      </c>
    </row>
    <row r="475" spans="1:8" ht="25.5" x14ac:dyDescent="0.2">
      <c r="A475" s="10" t="s">
        <v>940</v>
      </c>
      <c r="B475" s="72" t="s">
        <v>941</v>
      </c>
      <c r="C475" s="26">
        <v>12471779</v>
      </c>
      <c r="D475" s="26">
        <v>12471779</v>
      </c>
      <c r="E475" s="26">
        <v>12471779</v>
      </c>
      <c r="F475" s="26">
        <v>0</v>
      </c>
      <c r="G475" s="26">
        <v>0</v>
      </c>
      <c r="H475" s="26">
        <v>0</v>
      </c>
    </row>
    <row r="476" spans="1:8" ht="25.5" x14ac:dyDescent="0.2">
      <c r="A476" s="10" t="s">
        <v>942</v>
      </c>
      <c r="B476" s="72" t="s">
        <v>943</v>
      </c>
      <c r="C476" s="26">
        <v>9599110</v>
      </c>
      <c r="D476" s="26">
        <v>9599110</v>
      </c>
      <c r="E476" s="26">
        <v>9599110</v>
      </c>
      <c r="F476" s="26">
        <v>9599110</v>
      </c>
      <c r="G476" s="26">
        <v>0</v>
      </c>
      <c r="H476" s="26">
        <v>0</v>
      </c>
    </row>
    <row r="477" spans="1:8" ht="38.25" x14ac:dyDescent="0.2">
      <c r="A477" s="10" t="s">
        <v>944</v>
      </c>
      <c r="B477" s="72" t="s">
        <v>945</v>
      </c>
      <c r="C477" s="26">
        <v>2168574</v>
      </c>
      <c r="D477" s="26">
        <v>0</v>
      </c>
      <c r="E477" s="26">
        <v>0</v>
      </c>
      <c r="F477" s="26">
        <v>0</v>
      </c>
      <c r="G477" s="26">
        <v>0</v>
      </c>
      <c r="H477" s="26">
        <v>2168574</v>
      </c>
    </row>
    <row r="478" spans="1:8" x14ac:dyDescent="0.2">
      <c r="A478" s="10" t="s">
        <v>946</v>
      </c>
      <c r="B478" s="72" t="s">
        <v>947</v>
      </c>
      <c r="C478" s="26">
        <v>122125349603</v>
      </c>
      <c r="D478" s="26">
        <v>75844685510</v>
      </c>
      <c r="E478" s="26">
        <v>69659253647</v>
      </c>
      <c r="F478" s="26">
        <v>61268851195</v>
      </c>
      <c r="G478" s="26">
        <v>61226524983.330002</v>
      </c>
      <c r="H478" s="26">
        <v>46280664093</v>
      </c>
    </row>
    <row r="479" spans="1:8" x14ac:dyDescent="0.2">
      <c r="A479" s="10" t="s">
        <v>948</v>
      </c>
      <c r="B479" s="72" t="s">
        <v>949</v>
      </c>
      <c r="C479" s="26">
        <v>102820927617</v>
      </c>
      <c r="D479" s="26">
        <v>60895157995</v>
      </c>
      <c r="E479" s="26">
        <v>60727767559</v>
      </c>
      <c r="F479" s="26">
        <v>55820739331</v>
      </c>
      <c r="G479" s="26">
        <v>55804074685.330002</v>
      </c>
      <c r="H479" s="26">
        <v>41925769622</v>
      </c>
    </row>
    <row r="480" spans="1:8" ht="25.5" x14ac:dyDescent="0.2">
      <c r="A480" s="10" t="s">
        <v>950</v>
      </c>
      <c r="B480" s="72" t="s">
        <v>951</v>
      </c>
      <c r="C480" s="26">
        <v>90425182381</v>
      </c>
      <c r="D480" s="26">
        <v>55508504710</v>
      </c>
      <c r="E480" s="26">
        <v>55482958534</v>
      </c>
      <c r="F480" s="26">
        <v>51224556097</v>
      </c>
      <c r="G480" s="26">
        <v>51207891451.330002</v>
      </c>
      <c r="H480" s="26">
        <v>34916677671</v>
      </c>
    </row>
    <row r="481" spans="1:8" x14ac:dyDescent="0.2">
      <c r="A481" s="10" t="s">
        <v>952</v>
      </c>
      <c r="B481" s="72" t="s">
        <v>953</v>
      </c>
      <c r="C481" s="26">
        <v>80101454996</v>
      </c>
      <c r="D481" s="26">
        <v>47195934466</v>
      </c>
      <c r="E481" s="26">
        <v>47190388290</v>
      </c>
      <c r="F481" s="26">
        <v>47107656772</v>
      </c>
      <c r="G481" s="26">
        <v>47090992126.330002</v>
      </c>
      <c r="H481" s="26">
        <v>32905520530</v>
      </c>
    </row>
    <row r="482" spans="1:8" ht="63.75" x14ac:dyDescent="0.2">
      <c r="A482" s="10" t="s">
        <v>954</v>
      </c>
      <c r="B482" s="72" t="s">
        <v>955</v>
      </c>
      <c r="C482" s="26">
        <v>1849202787</v>
      </c>
      <c r="D482" s="26">
        <v>951721243</v>
      </c>
      <c r="E482" s="26">
        <v>951661243</v>
      </c>
      <c r="F482" s="26">
        <v>951429810</v>
      </c>
      <c r="G482" s="26">
        <v>947470545.09000003</v>
      </c>
      <c r="H482" s="26">
        <v>897481544</v>
      </c>
    </row>
    <row r="483" spans="1:8" x14ac:dyDescent="0.2">
      <c r="A483" s="10" t="s">
        <v>956</v>
      </c>
      <c r="B483" s="72" t="s">
        <v>957</v>
      </c>
      <c r="C483" s="26">
        <v>1660464297</v>
      </c>
      <c r="D483" s="26">
        <v>932090995</v>
      </c>
      <c r="E483" s="26">
        <v>932090995</v>
      </c>
      <c r="F483" s="26">
        <v>932090995</v>
      </c>
      <c r="G483" s="26">
        <v>929957279.09000003</v>
      </c>
      <c r="H483" s="26">
        <v>728373302</v>
      </c>
    </row>
    <row r="484" spans="1:8" ht="25.5" x14ac:dyDescent="0.2">
      <c r="A484" s="10" t="s">
        <v>958</v>
      </c>
      <c r="B484" s="72" t="s">
        <v>959</v>
      </c>
      <c r="C484" s="26">
        <v>1250763157</v>
      </c>
      <c r="D484" s="26">
        <v>695782187</v>
      </c>
      <c r="E484" s="26">
        <v>695782187</v>
      </c>
      <c r="F484" s="26">
        <v>695782187</v>
      </c>
      <c r="G484" s="26">
        <v>695746997.08000004</v>
      </c>
      <c r="H484" s="26">
        <v>554980970</v>
      </c>
    </row>
    <row r="485" spans="1:8" x14ac:dyDescent="0.2">
      <c r="A485" s="10" t="s">
        <v>960</v>
      </c>
      <c r="B485" s="72" t="s">
        <v>961</v>
      </c>
      <c r="C485" s="26">
        <v>990332938</v>
      </c>
      <c r="D485" s="26">
        <v>568356216</v>
      </c>
      <c r="E485" s="26">
        <v>568356216</v>
      </c>
      <c r="F485" s="26">
        <v>568356216</v>
      </c>
      <c r="G485" s="26">
        <v>568323228.16999996</v>
      </c>
      <c r="H485" s="26">
        <v>421976722</v>
      </c>
    </row>
    <row r="486" spans="1:8" x14ac:dyDescent="0.2">
      <c r="A486" s="10" t="s">
        <v>962</v>
      </c>
      <c r="B486" s="72" t="s">
        <v>963</v>
      </c>
      <c r="C486" s="26">
        <v>990332938</v>
      </c>
      <c r="D486" s="26">
        <v>568356216</v>
      </c>
      <c r="E486" s="26">
        <v>568356216</v>
      </c>
      <c r="F486" s="26">
        <v>568356216</v>
      </c>
      <c r="G486" s="26">
        <v>568323228.16999996</v>
      </c>
      <c r="H486" s="26">
        <v>421976722</v>
      </c>
    </row>
    <row r="487" spans="1:8" x14ac:dyDescent="0.2">
      <c r="A487" s="10" t="s">
        <v>964</v>
      </c>
      <c r="B487" s="72" t="s">
        <v>965</v>
      </c>
      <c r="C487" s="26">
        <v>8180673</v>
      </c>
      <c r="D487" s="26">
        <v>0</v>
      </c>
      <c r="E487" s="26">
        <v>0</v>
      </c>
      <c r="F487" s="26">
        <v>0</v>
      </c>
      <c r="G487" s="26">
        <v>0</v>
      </c>
      <c r="H487" s="26">
        <v>8180673</v>
      </c>
    </row>
    <row r="488" spans="1:8" x14ac:dyDescent="0.2">
      <c r="A488" s="10" t="s">
        <v>966</v>
      </c>
      <c r="B488" s="72" t="s">
        <v>967</v>
      </c>
      <c r="C488" s="26">
        <v>8180673</v>
      </c>
      <c r="D488" s="26">
        <v>0</v>
      </c>
      <c r="E488" s="26">
        <v>0</v>
      </c>
      <c r="F488" s="26">
        <v>0</v>
      </c>
      <c r="G488" s="26">
        <v>0</v>
      </c>
      <c r="H488" s="26">
        <v>8180673</v>
      </c>
    </row>
    <row r="489" spans="1:8" x14ac:dyDescent="0.2">
      <c r="A489" s="10" t="s">
        <v>968</v>
      </c>
      <c r="B489" s="72" t="s">
        <v>969</v>
      </c>
      <c r="C489" s="26">
        <v>6961406</v>
      </c>
      <c r="D489" s="26">
        <v>683566</v>
      </c>
      <c r="E489" s="26">
        <v>683566</v>
      </c>
      <c r="F489" s="26">
        <v>683566</v>
      </c>
      <c r="G489" s="26">
        <v>683566.04</v>
      </c>
      <c r="H489" s="26">
        <v>6277840</v>
      </c>
    </row>
    <row r="490" spans="1:8" x14ac:dyDescent="0.2">
      <c r="A490" s="10" t="s">
        <v>970</v>
      </c>
      <c r="B490" s="72" t="s">
        <v>971</v>
      </c>
      <c r="C490" s="26">
        <v>6961406</v>
      </c>
      <c r="D490" s="26">
        <v>683566</v>
      </c>
      <c r="E490" s="26">
        <v>683566</v>
      </c>
      <c r="F490" s="26">
        <v>683566</v>
      </c>
      <c r="G490" s="26">
        <v>683566.04</v>
      </c>
      <c r="H490" s="26">
        <v>6277840</v>
      </c>
    </row>
    <row r="491" spans="1:8" x14ac:dyDescent="0.2">
      <c r="A491" s="10" t="s">
        <v>972</v>
      </c>
      <c r="B491" s="72" t="s">
        <v>973</v>
      </c>
      <c r="C491" s="26">
        <v>49581824</v>
      </c>
      <c r="D491" s="26">
        <v>28563219</v>
      </c>
      <c r="E491" s="26">
        <v>28563219</v>
      </c>
      <c r="F491" s="26">
        <v>28563219</v>
      </c>
      <c r="G491" s="26">
        <v>28563218.969999999</v>
      </c>
      <c r="H491" s="26">
        <v>21018605</v>
      </c>
    </row>
    <row r="492" spans="1:8" x14ac:dyDescent="0.2">
      <c r="A492" s="10" t="s">
        <v>974</v>
      </c>
      <c r="B492" s="72" t="s">
        <v>975</v>
      </c>
      <c r="C492" s="26">
        <v>49581824</v>
      </c>
      <c r="D492" s="26">
        <v>28563219</v>
      </c>
      <c r="E492" s="26">
        <v>28563219</v>
      </c>
      <c r="F492" s="26">
        <v>28563219</v>
      </c>
      <c r="G492" s="26">
        <v>28563218.969999999</v>
      </c>
      <c r="H492" s="26">
        <v>21018605</v>
      </c>
    </row>
    <row r="493" spans="1:8" ht="25.5" x14ac:dyDescent="0.2">
      <c r="A493" s="10" t="s">
        <v>976</v>
      </c>
      <c r="B493" s="72" t="s">
        <v>977</v>
      </c>
      <c r="C493" s="26">
        <v>195706316</v>
      </c>
      <c r="D493" s="26">
        <v>98179186</v>
      </c>
      <c r="E493" s="26">
        <v>98179186</v>
      </c>
      <c r="F493" s="26">
        <v>98179186</v>
      </c>
      <c r="G493" s="26">
        <v>98176983.900000006</v>
      </c>
      <c r="H493" s="26">
        <v>97527130</v>
      </c>
    </row>
    <row r="494" spans="1:8" x14ac:dyDescent="0.2">
      <c r="A494" s="10" t="s">
        <v>978</v>
      </c>
      <c r="B494" s="72" t="s">
        <v>979</v>
      </c>
      <c r="C494" s="26">
        <v>3048729</v>
      </c>
      <c r="D494" s="26">
        <v>2413247</v>
      </c>
      <c r="E494" s="26">
        <v>2413247</v>
      </c>
      <c r="F494" s="26">
        <v>2413247</v>
      </c>
      <c r="G494" s="26">
        <v>2413082.39</v>
      </c>
      <c r="H494" s="26">
        <v>635482</v>
      </c>
    </row>
    <row r="495" spans="1:8" x14ac:dyDescent="0.2">
      <c r="A495" s="10" t="s">
        <v>980</v>
      </c>
      <c r="B495" s="72" t="s">
        <v>981</v>
      </c>
      <c r="C495" s="26">
        <v>4612608</v>
      </c>
      <c r="D495" s="26">
        <v>1847534</v>
      </c>
      <c r="E495" s="26">
        <v>1847534</v>
      </c>
      <c r="F495" s="26">
        <v>1847534</v>
      </c>
      <c r="G495" s="26">
        <v>1847533.98</v>
      </c>
      <c r="H495" s="26">
        <v>2765074</v>
      </c>
    </row>
    <row r="496" spans="1:8" x14ac:dyDescent="0.2">
      <c r="A496" s="10" t="s">
        <v>982</v>
      </c>
      <c r="B496" s="72" t="s">
        <v>983</v>
      </c>
      <c r="C496" s="26">
        <v>54541408</v>
      </c>
      <c r="D496" s="26">
        <v>23379799</v>
      </c>
      <c r="E496" s="26">
        <v>23379799</v>
      </c>
      <c r="F496" s="26">
        <v>23379799</v>
      </c>
      <c r="G496" s="26">
        <v>23378376.550000001</v>
      </c>
      <c r="H496" s="26">
        <v>31161609</v>
      </c>
    </row>
    <row r="497" spans="1:8" x14ac:dyDescent="0.2">
      <c r="A497" s="10" t="s">
        <v>984</v>
      </c>
      <c r="B497" s="72" t="s">
        <v>985</v>
      </c>
      <c r="C497" s="26">
        <v>69391674</v>
      </c>
      <c r="D497" s="26">
        <v>39721810</v>
      </c>
      <c r="E497" s="26">
        <v>39721810</v>
      </c>
      <c r="F497" s="26">
        <v>39721810</v>
      </c>
      <c r="G497" s="26">
        <v>39721810</v>
      </c>
      <c r="H497" s="26">
        <v>29669864</v>
      </c>
    </row>
    <row r="498" spans="1:8" x14ac:dyDescent="0.2">
      <c r="A498" s="10" t="s">
        <v>986</v>
      </c>
      <c r="B498" s="72" t="s">
        <v>987</v>
      </c>
      <c r="C498" s="26">
        <v>37743332</v>
      </c>
      <c r="D498" s="26">
        <v>26718105</v>
      </c>
      <c r="E498" s="26">
        <v>26718105</v>
      </c>
      <c r="F498" s="26">
        <v>26718105</v>
      </c>
      <c r="G498" s="26">
        <v>26717554.989999998</v>
      </c>
      <c r="H498" s="26">
        <v>11025227</v>
      </c>
    </row>
    <row r="499" spans="1:8" x14ac:dyDescent="0.2">
      <c r="A499" s="10" t="s">
        <v>988</v>
      </c>
      <c r="B499" s="72" t="s">
        <v>989</v>
      </c>
      <c r="C499" s="26">
        <v>10537904</v>
      </c>
      <c r="D499" s="26">
        <v>57265</v>
      </c>
      <c r="E499" s="26">
        <v>57265</v>
      </c>
      <c r="F499" s="26">
        <v>57265</v>
      </c>
      <c r="G499" s="26">
        <v>57265</v>
      </c>
      <c r="H499" s="26">
        <v>10480639</v>
      </c>
    </row>
    <row r="500" spans="1:8" x14ac:dyDescent="0.2">
      <c r="A500" s="10" t="s">
        <v>990</v>
      </c>
      <c r="B500" s="72" t="s">
        <v>991</v>
      </c>
      <c r="C500" s="26">
        <v>1008610</v>
      </c>
      <c r="D500" s="26">
        <v>0</v>
      </c>
      <c r="E500" s="26">
        <v>0</v>
      </c>
      <c r="F500" s="26">
        <v>0</v>
      </c>
      <c r="G500" s="26">
        <v>0</v>
      </c>
      <c r="H500" s="26">
        <v>1008610</v>
      </c>
    </row>
    <row r="501" spans="1:8" x14ac:dyDescent="0.2">
      <c r="A501" s="10" t="s">
        <v>992</v>
      </c>
      <c r="B501" s="72" t="s">
        <v>76</v>
      </c>
      <c r="C501" s="26">
        <v>14822051</v>
      </c>
      <c r="D501" s="26">
        <v>4041426</v>
      </c>
      <c r="E501" s="26">
        <v>4041426</v>
      </c>
      <c r="F501" s="26">
        <v>4041426</v>
      </c>
      <c r="G501" s="26">
        <v>4041360.99</v>
      </c>
      <c r="H501" s="26">
        <v>10780625</v>
      </c>
    </row>
    <row r="502" spans="1:8" ht="25.5" x14ac:dyDescent="0.2">
      <c r="A502" s="10" t="s">
        <v>993</v>
      </c>
      <c r="B502" s="72" t="s">
        <v>994</v>
      </c>
      <c r="C502" s="26">
        <v>409701140</v>
      </c>
      <c r="D502" s="26">
        <v>236308808</v>
      </c>
      <c r="E502" s="26">
        <v>236308808</v>
      </c>
      <c r="F502" s="26">
        <v>236308808</v>
      </c>
      <c r="G502" s="26">
        <v>234210282.00999999</v>
      </c>
      <c r="H502" s="26">
        <v>173392332</v>
      </c>
    </row>
    <row r="503" spans="1:8" ht="25.5" x14ac:dyDescent="0.2">
      <c r="A503" s="10" t="s">
        <v>995</v>
      </c>
      <c r="B503" s="72" t="s">
        <v>996</v>
      </c>
      <c r="C503" s="26">
        <v>158419526</v>
      </c>
      <c r="D503" s="26">
        <v>95671670</v>
      </c>
      <c r="E503" s="26">
        <v>95671670</v>
      </c>
      <c r="F503" s="26">
        <v>95671670</v>
      </c>
      <c r="G503" s="26">
        <v>95671670.010000005</v>
      </c>
      <c r="H503" s="26">
        <v>62747856</v>
      </c>
    </row>
    <row r="504" spans="1:8" x14ac:dyDescent="0.2">
      <c r="A504" s="10" t="s">
        <v>997</v>
      </c>
      <c r="B504" s="72" t="s">
        <v>998</v>
      </c>
      <c r="C504" s="26">
        <v>46337598</v>
      </c>
      <c r="D504" s="26">
        <v>27983500</v>
      </c>
      <c r="E504" s="26">
        <v>27983500</v>
      </c>
      <c r="F504" s="26">
        <v>27983500</v>
      </c>
      <c r="G504" s="26">
        <v>27983500</v>
      </c>
      <c r="H504" s="26">
        <v>18354098</v>
      </c>
    </row>
    <row r="505" spans="1:8" x14ac:dyDescent="0.2">
      <c r="A505" s="10" t="s">
        <v>999</v>
      </c>
      <c r="B505" s="72" t="s">
        <v>1000</v>
      </c>
      <c r="C505" s="26">
        <v>2081928</v>
      </c>
      <c r="D505" s="26">
        <v>587440</v>
      </c>
      <c r="E505" s="26">
        <v>587440</v>
      </c>
      <c r="F505" s="26">
        <v>587440</v>
      </c>
      <c r="G505" s="26">
        <v>587440.01</v>
      </c>
      <c r="H505" s="26">
        <v>1494488</v>
      </c>
    </row>
    <row r="506" spans="1:8" x14ac:dyDescent="0.2">
      <c r="A506" s="10" t="s">
        <v>1001</v>
      </c>
      <c r="B506" s="72" t="s">
        <v>1002</v>
      </c>
      <c r="C506" s="26">
        <v>50000000</v>
      </c>
      <c r="D506" s="26">
        <v>33301130</v>
      </c>
      <c r="E506" s="26">
        <v>33301130</v>
      </c>
      <c r="F506" s="26">
        <v>33301130</v>
      </c>
      <c r="G506" s="26">
        <v>33301130</v>
      </c>
      <c r="H506" s="26">
        <v>16698870</v>
      </c>
    </row>
    <row r="507" spans="1:8" x14ac:dyDescent="0.2">
      <c r="A507" s="10" t="s">
        <v>1003</v>
      </c>
      <c r="B507" s="72" t="s">
        <v>1004</v>
      </c>
      <c r="C507" s="26">
        <v>60000000</v>
      </c>
      <c r="D507" s="26">
        <v>33799600</v>
      </c>
      <c r="E507" s="26">
        <v>33799600</v>
      </c>
      <c r="F507" s="26">
        <v>33799600</v>
      </c>
      <c r="G507" s="26">
        <v>33799600</v>
      </c>
      <c r="H507" s="26">
        <v>26200400</v>
      </c>
    </row>
    <row r="508" spans="1:8" ht="25.5" x14ac:dyDescent="0.2">
      <c r="A508" s="10" t="s">
        <v>1005</v>
      </c>
      <c r="B508" s="72" t="s">
        <v>1006</v>
      </c>
      <c r="C508" s="26">
        <v>251281614</v>
      </c>
      <c r="D508" s="26">
        <v>140637138</v>
      </c>
      <c r="E508" s="26">
        <v>140637138</v>
      </c>
      <c r="F508" s="26">
        <v>140637138</v>
      </c>
      <c r="G508" s="26">
        <v>138538612</v>
      </c>
      <c r="H508" s="26">
        <v>110644476</v>
      </c>
    </row>
    <row r="509" spans="1:8" x14ac:dyDescent="0.2">
      <c r="A509" s="10" t="s">
        <v>1007</v>
      </c>
      <c r="B509" s="72" t="s">
        <v>1008</v>
      </c>
      <c r="C509" s="26">
        <v>5793751</v>
      </c>
      <c r="D509" s="26">
        <v>3495700</v>
      </c>
      <c r="E509" s="26">
        <v>3495700</v>
      </c>
      <c r="F509" s="26">
        <v>3495700</v>
      </c>
      <c r="G509" s="26">
        <v>3495700</v>
      </c>
      <c r="H509" s="26">
        <v>2298051</v>
      </c>
    </row>
    <row r="510" spans="1:8" ht="25.5" x14ac:dyDescent="0.2">
      <c r="A510" s="10" t="s">
        <v>1009</v>
      </c>
      <c r="B510" s="72" t="s">
        <v>1010</v>
      </c>
      <c r="C510" s="26">
        <v>34753769</v>
      </c>
      <c r="D510" s="26">
        <v>20985500</v>
      </c>
      <c r="E510" s="26">
        <v>20985500</v>
      </c>
      <c r="F510" s="26">
        <v>20985500</v>
      </c>
      <c r="G510" s="26">
        <v>20985500</v>
      </c>
      <c r="H510" s="26">
        <v>13768269</v>
      </c>
    </row>
    <row r="511" spans="1:8" ht="25.5" x14ac:dyDescent="0.2">
      <c r="A511" s="10" t="s">
        <v>1011</v>
      </c>
      <c r="B511" s="72" t="s">
        <v>1012</v>
      </c>
      <c r="C511" s="26">
        <v>11584471</v>
      </c>
      <c r="D511" s="26">
        <v>6991800</v>
      </c>
      <c r="E511" s="26">
        <v>6991800</v>
      </c>
      <c r="F511" s="26">
        <v>6991800</v>
      </c>
      <c r="G511" s="26">
        <v>6991800</v>
      </c>
      <c r="H511" s="26">
        <v>4592671</v>
      </c>
    </row>
    <row r="512" spans="1:8" ht="25.5" x14ac:dyDescent="0.2">
      <c r="A512" s="10" t="s">
        <v>1013</v>
      </c>
      <c r="B512" s="72" t="s">
        <v>1014</v>
      </c>
      <c r="C512" s="26">
        <v>5793751</v>
      </c>
      <c r="D512" s="26">
        <v>3495700</v>
      </c>
      <c r="E512" s="26">
        <v>3495700</v>
      </c>
      <c r="F512" s="26">
        <v>3495700</v>
      </c>
      <c r="G512" s="26">
        <v>3495700</v>
      </c>
      <c r="H512" s="26">
        <v>2298051</v>
      </c>
    </row>
    <row r="513" spans="1:8" x14ac:dyDescent="0.2">
      <c r="A513" s="10" t="s">
        <v>1015</v>
      </c>
      <c r="B513" s="72" t="s">
        <v>1000</v>
      </c>
      <c r="C513" s="26">
        <v>84724352</v>
      </c>
      <c r="D513" s="26">
        <v>43173128</v>
      </c>
      <c r="E513" s="26">
        <v>43173128</v>
      </c>
      <c r="F513" s="26">
        <v>43173128</v>
      </c>
      <c r="G513" s="26">
        <v>41074602</v>
      </c>
      <c r="H513" s="26">
        <v>41551224</v>
      </c>
    </row>
    <row r="514" spans="1:8" x14ac:dyDescent="0.2">
      <c r="A514" s="10" t="s">
        <v>1016</v>
      </c>
      <c r="B514" s="72" t="s">
        <v>1002</v>
      </c>
      <c r="C514" s="26">
        <v>38490153</v>
      </c>
      <c r="D514" s="26">
        <v>19148010</v>
      </c>
      <c r="E514" s="26">
        <v>19148010</v>
      </c>
      <c r="F514" s="26">
        <v>19148010</v>
      </c>
      <c r="G514" s="26">
        <v>19148010</v>
      </c>
      <c r="H514" s="26">
        <v>19342143</v>
      </c>
    </row>
    <row r="515" spans="1:8" x14ac:dyDescent="0.2">
      <c r="A515" s="10" t="s">
        <v>1017</v>
      </c>
      <c r="B515" s="72" t="s">
        <v>1004</v>
      </c>
      <c r="C515" s="26">
        <v>64945125</v>
      </c>
      <c r="D515" s="26">
        <v>40293000</v>
      </c>
      <c r="E515" s="26">
        <v>40293000</v>
      </c>
      <c r="F515" s="26">
        <v>40293000</v>
      </c>
      <c r="G515" s="26">
        <v>40293000</v>
      </c>
      <c r="H515" s="26">
        <v>24652125</v>
      </c>
    </row>
    <row r="516" spans="1:8" x14ac:dyDescent="0.2">
      <c r="A516" s="10" t="s">
        <v>1018</v>
      </c>
      <c r="B516" s="72" t="s">
        <v>1019</v>
      </c>
      <c r="C516" s="26">
        <v>5196242</v>
      </c>
      <c r="D516" s="26">
        <v>3054300</v>
      </c>
      <c r="E516" s="26">
        <v>3054300</v>
      </c>
      <c r="F516" s="26">
        <v>3054300</v>
      </c>
      <c r="G516" s="26">
        <v>3054300</v>
      </c>
      <c r="H516" s="26">
        <v>2141942</v>
      </c>
    </row>
    <row r="517" spans="1:8" x14ac:dyDescent="0.2">
      <c r="A517" s="10" t="s">
        <v>1020</v>
      </c>
      <c r="B517" s="72" t="s">
        <v>112</v>
      </c>
      <c r="C517" s="26">
        <v>57960000</v>
      </c>
      <c r="D517" s="26">
        <v>19630248</v>
      </c>
      <c r="E517" s="26">
        <v>19570248</v>
      </c>
      <c r="F517" s="26">
        <v>19338815</v>
      </c>
      <c r="G517" s="26">
        <v>17513266</v>
      </c>
      <c r="H517" s="26">
        <v>38329752</v>
      </c>
    </row>
    <row r="518" spans="1:8" x14ac:dyDescent="0.2">
      <c r="A518" s="10" t="s">
        <v>1021</v>
      </c>
      <c r="B518" s="72" t="s">
        <v>114</v>
      </c>
      <c r="C518" s="26">
        <v>45000000</v>
      </c>
      <c r="D518" s="26">
        <v>19630248</v>
      </c>
      <c r="E518" s="26">
        <v>19570248</v>
      </c>
      <c r="F518" s="26">
        <v>19338815</v>
      </c>
      <c r="G518" s="26">
        <v>17513266</v>
      </c>
      <c r="H518" s="26">
        <v>25369752</v>
      </c>
    </row>
    <row r="519" spans="1:8" x14ac:dyDescent="0.2">
      <c r="A519" s="10" t="s">
        <v>1022</v>
      </c>
      <c r="B519" s="72" t="s">
        <v>1023</v>
      </c>
      <c r="C519" s="26">
        <v>35000000</v>
      </c>
      <c r="D519" s="26">
        <v>15765982</v>
      </c>
      <c r="E519" s="26">
        <v>15705982</v>
      </c>
      <c r="F519" s="26">
        <v>15705982</v>
      </c>
      <c r="G519" s="26">
        <v>13880433</v>
      </c>
      <c r="H519" s="26">
        <v>19234018</v>
      </c>
    </row>
    <row r="520" spans="1:8" x14ac:dyDescent="0.2">
      <c r="A520" s="10" t="s">
        <v>1024</v>
      </c>
      <c r="B520" s="72" t="s">
        <v>1025</v>
      </c>
      <c r="C520" s="26">
        <v>10000000</v>
      </c>
      <c r="D520" s="26">
        <v>3864266</v>
      </c>
      <c r="E520" s="26">
        <v>3864266</v>
      </c>
      <c r="F520" s="26">
        <v>3632833</v>
      </c>
      <c r="G520" s="26">
        <v>3632833</v>
      </c>
      <c r="H520" s="26">
        <v>6135734</v>
      </c>
    </row>
    <row r="521" spans="1:8" x14ac:dyDescent="0.2">
      <c r="A521" s="10" t="s">
        <v>1026</v>
      </c>
      <c r="B521" s="72" t="s">
        <v>154</v>
      </c>
      <c r="C521" s="26">
        <v>12960000</v>
      </c>
      <c r="D521" s="26">
        <v>0</v>
      </c>
      <c r="E521" s="26">
        <v>0</v>
      </c>
      <c r="F521" s="26">
        <v>0</v>
      </c>
      <c r="G521" s="26">
        <v>0</v>
      </c>
      <c r="H521" s="26">
        <v>12960000</v>
      </c>
    </row>
    <row r="522" spans="1:8" x14ac:dyDescent="0.2">
      <c r="A522" s="10" t="s">
        <v>1027</v>
      </c>
      <c r="B522" s="72" t="s">
        <v>1028</v>
      </c>
      <c r="C522" s="26">
        <v>12960000</v>
      </c>
      <c r="D522" s="26">
        <v>0</v>
      </c>
      <c r="E522" s="26">
        <v>0</v>
      </c>
      <c r="F522" s="26">
        <v>0</v>
      </c>
      <c r="G522" s="26">
        <v>0</v>
      </c>
      <c r="H522" s="26">
        <v>12960000</v>
      </c>
    </row>
    <row r="523" spans="1:8" x14ac:dyDescent="0.2">
      <c r="A523" s="10" t="s">
        <v>1029</v>
      </c>
      <c r="B523" s="72" t="s">
        <v>1030</v>
      </c>
      <c r="C523" s="26">
        <v>0</v>
      </c>
      <c r="D523" s="26">
        <v>0</v>
      </c>
      <c r="E523" s="26">
        <v>0</v>
      </c>
      <c r="F523" s="26">
        <v>0</v>
      </c>
      <c r="G523" s="26">
        <v>0</v>
      </c>
      <c r="H523" s="26">
        <v>0</v>
      </c>
    </row>
    <row r="524" spans="1:8" x14ac:dyDescent="0.2">
      <c r="A524" s="10" t="s">
        <v>1031</v>
      </c>
      <c r="B524" s="72" t="s">
        <v>1032</v>
      </c>
      <c r="C524" s="26">
        <v>0</v>
      </c>
      <c r="D524" s="26">
        <v>0</v>
      </c>
      <c r="E524" s="26">
        <v>0</v>
      </c>
      <c r="F524" s="26">
        <v>0</v>
      </c>
      <c r="G524" s="26">
        <v>0</v>
      </c>
      <c r="H524" s="26">
        <v>0</v>
      </c>
    </row>
    <row r="525" spans="1:8" x14ac:dyDescent="0.2">
      <c r="A525" s="10" t="s">
        <v>1033</v>
      </c>
      <c r="B525" s="72" t="s">
        <v>166</v>
      </c>
      <c r="C525" s="26">
        <v>130778490</v>
      </c>
      <c r="D525" s="26">
        <v>0</v>
      </c>
      <c r="E525" s="26">
        <v>0</v>
      </c>
      <c r="F525" s="26">
        <v>0</v>
      </c>
      <c r="G525" s="26">
        <v>0</v>
      </c>
      <c r="H525" s="26">
        <v>130778490</v>
      </c>
    </row>
    <row r="526" spans="1:8" ht="25.5" x14ac:dyDescent="0.2">
      <c r="A526" s="10" t="s">
        <v>1034</v>
      </c>
      <c r="B526" s="72" t="s">
        <v>1035</v>
      </c>
      <c r="C526" s="26">
        <v>130778490</v>
      </c>
      <c r="D526" s="26">
        <v>0</v>
      </c>
      <c r="E526" s="26">
        <v>0</v>
      </c>
      <c r="F526" s="26">
        <v>0</v>
      </c>
      <c r="G526" s="26">
        <v>0</v>
      </c>
      <c r="H526" s="26">
        <v>130778490</v>
      </c>
    </row>
    <row r="527" spans="1:8" ht="51" x14ac:dyDescent="0.2">
      <c r="A527" s="10" t="s">
        <v>1036</v>
      </c>
      <c r="B527" s="72" t="s">
        <v>1037</v>
      </c>
      <c r="C527" s="26">
        <v>10205951643</v>
      </c>
      <c r="D527" s="26">
        <v>5148403817</v>
      </c>
      <c r="E527" s="26">
        <v>5148403817</v>
      </c>
      <c r="F527" s="26">
        <v>5140847850</v>
      </c>
      <c r="G527" s="26">
        <v>5130857176.1199999</v>
      </c>
      <c r="H527" s="26">
        <v>5057547826</v>
      </c>
    </row>
    <row r="528" spans="1:8" x14ac:dyDescent="0.2">
      <c r="A528" s="10" t="s">
        <v>1038</v>
      </c>
      <c r="B528" s="72" t="s">
        <v>957</v>
      </c>
      <c r="C528" s="26">
        <v>9571642414</v>
      </c>
      <c r="D528" s="26">
        <v>5107781150</v>
      </c>
      <c r="E528" s="26">
        <v>5107781150</v>
      </c>
      <c r="F528" s="26">
        <v>5107781150</v>
      </c>
      <c r="G528" s="26">
        <v>5097790476.1199999</v>
      </c>
      <c r="H528" s="26">
        <v>4463861264</v>
      </c>
    </row>
    <row r="529" spans="1:8" ht="25.5" x14ac:dyDescent="0.2">
      <c r="A529" s="10" t="s">
        <v>1039</v>
      </c>
      <c r="B529" s="72" t="s">
        <v>959</v>
      </c>
      <c r="C529" s="26">
        <v>6683817155</v>
      </c>
      <c r="D529" s="26">
        <v>3809877101</v>
      </c>
      <c r="E529" s="26">
        <v>3809877101</v>
      </c>
      <c r="F529" s="26">
        <v>3809877101</v>
      </c>
      <c r="G529" s="26">
        <v>3809671040.4400001</v>
      </c>
      <c r="H529" s="26">
        <v>2873940054</v>
      </c>
    </row>
    <row r="530" spans="1:8" x14ac:dyDescent="0.2">
      <c r="A530" s="10" t="s">
        <v>1040</v>
      </c>
      <c r="B530" s="72" t="s">
        <v>961</v>
      </c>
      <c r="C530" s="26">
        <v>4844064158</v>
      </c>
      <c r="D530" s="26">
        <v>2759615522</v>
      </c>
      <c r="E530" s="26">
        <v>2759615522</v>
      </c>
      <c r="F530" s="26">
        <v>2759615522</v>
      </c>
      <c r="G530" s="26">
        <v>2759459667</v>
      </c>
      <c r="H530" s="26">
        <v>2084448636</v>
      </c>
    </row>
    <row r="531" spans="1:8" x14ac:dyDescent="0.2">
      <c r="A531" s="10" t="s">
        <v>1041</v>
      </c>
      <c r="B531" s="72" t="s">
        <v>963</v>
      </c>
      <c r="C531" s="26">
        <v>4819121539</v>
      </c>
      <c r="D531" s="26">
        <v>2755465334</v>
      </c>
      <c r="E531" s="26">
        <v>2755465334</v>
      </c>
      <c r="F531" s="26">
        <v>2755465334</v>
      </c>
      <c r="G531" s="26">
        <v>2755309479.0500002</v>
      </c>
      <c r="H531" s="26">
        <v>2063656205</v>
      </c>
    </row>
    <row r="532" spans="1:8" x14ac:dyDescent="0.2">
      <c r="A532" s="10" t="s">
        <v>1042</v>
      </c>
      <c r="B532" s="72" t="s">
        <v>1043</v>
      </c>
      <c r="C532" s="26">
        <v>24942619</v>
      </c>
      <c r="D532" s="26">
        <v>4150188</v>
      </c>
      <c r="E532" s="26">
        <v>4150188</v>
      </c>
      <c r="F532" s="26">
        <v>4150188</v>
      </c>
      <c r="G532" s="26">
        <v>4150187.95</v>
      </c>
      <c r="H532" s="26">
        <v>20792431</v>
      </c>
    </row>
    <row r="533" spans="1:8" x14ac:dyDescent="0.2">
      <c r="A533" s="10" t="s">
        <v>1044</v>
      </c>
      <c r="B533" s="72" t="s">
        <v>1045</v>
      </c>
      <c r="C533" s="26">
        <v>600000000</v>
      </c>
      <c r="D533" s="26">
        <v>399812041</v>
      </c>
      <c r="E533" s="26">
        <v>399812041</v>
      </c>
      <c r="F533" s="26">
        <v>399812041</v>
      </c>
      <c r="G533" s="26">
        <v>399787507.13999999</v>
      </c>
      <c r="H533" s="26">
        <v>200187959</v>
      </c>
    </row>
    <row r="534" spans="1:8" x14ac:dyDescent="0.2">
      <c r="A534" s="10" t="s">
        <v>1046</v>
      </c>
      <c r="B534" s="72" t="s">
        <v>1047</v>
      </c>
      <c r="C534" s="26">
        <v>600000000</v>
      </c>
      <c r="D534" s="26">
        <v>399812041</v>
      </c>
      <c r="E534" s="26">
        <v>399812041</v>
      </c>
      <c r="F534" s="26">
        <v>399812041</v>
      </c>
      <c r="G534" s="26">
        <v>399787507.13999999</v>
      </c>
      <c r="H534" s="26">
        <v>200187959</v>
      </c>
    </row>
    <row r="535" spans="1:8" x14ac:dyDescent="0.2">
      <c r="A535" s="10" t="s">
        <v>1048</v>
      </c>
      <c r="B535" s="72" t="s">
        <v>965</v>
      </c>
      <c r="C535" s="26">
        <v>16693111</v>
      </c>
      <c r="D535" s="26">
        <v>0</v>
      </c>
      <c r="E535" s="26">
        <v>0</v>
      </c>
      <c r="F535" s="26">
        <v>0</v>
      </c>
      <c r="G535" s="26">
        <v>0</v>
      </c>
      <c r="H535" s="26">
        <v>16693111</v>
      </c>
    </row>
    <row r="536" spans="1:8" x14ac:dyDescent="0.2">
      <c r="A536" s="10" t="s">
        <v>1049</v>
      </c>
      <c r="B536" s="72" t="s">
        <v>967</v>
      </c>
      <c r="C536" s="26">
        <v>16693111</v>
      </c>
      <c r="D536" s="26">
        <v>0</v>
      </c>
      <c r="E536" s="26">
        <v>0</v>
      </c>
      <c r="F536" s="26">
        <v>0</v>
      </c>
      <c r="G536" s="26">
        <v>0</v>
      </c>
      <c r="H536" s="26">
        <v>16693111</v>
      </c>
    </row>
    <row r="537" spans="1:8" x14ac:dyDescent="0.2">
      <c r="A537" s="10" t="s">
        <v>1050</v>
      </c>
      <c r="B537" s="72" t="s">
        <v>973</v>
      </c>
      <c r="C537" s="26">
        <v>202122356</v>
      </c>
      <c r="D537" s="26">
        <v>62200069</v>
      </c>
      <c r="E537" s="26">
        <v>62200069</v>
      </c>
      <c r="F537" s="26">
        <v>62200069</v>
      </c>
      <c r="G537" s="26">
        <v>62192463.07</v>
      </c>
      <c r="H537" s="26">
        <v>139922287</v>
      </c>
    </row>
    <row r="538" spans="1:8" x14ac:dyDescent="0.2">
      <c r="A538" s="10" t="s">
        <v>1051</v>
      </c>
      <c r="B538" s="72" t="s">
        <v>975</v>
      </c>
      <c r="C538" s="26">
        <v>202122356</v>
      </c>
      <c r="D538" s="26">
        <v>62200069</v>
      </c>
      <c r="E538" s="26">
        <v>62200069</v>
      </c>
      <c r="F538" s="26">
        <v>62200069</v>
      </c>
      <c r="G538" s="26">
        <v>62192463.07</v>
      </c>
      <c r="H538" s="26">
        <v>139922287</v>
      </c>
    </row>
    <row r="539" spans="1:8" ht="25.5" x14ac:dyDescent="0.2">
      <c r="A539" s="10" t="s">
        <v>1052</v>
      </c>
      <c r="B539" s="72" t="s">
        <v>977</v>
      </c>
      <c r="C539" s="26">
        <v>1020937530</v>
      </c>
      <c r="D539" s="26">
        <v>588249469</v>
      </c>
      <c r="E539" s="26">
        <v>588249469</v>
      </c>
      <c r="F539" s="26">
        <v>588249469</v>
      </c>
      <c r="G539" s="26">
        <v>588231403.23000002</v>
      </c>
      <c r="H539" s="26">
        <v>432688061</v>
      </c>
    </row>
    <row r="540" spans="1:8" x14ac:dyDescent="0.2">
      <c r="A540" s="10" t="s">
        <v>1053</v>
      </c>
      <c r="B540" s="72" t="s">
        <v>979</v>
      </c>
      <c r="C540" s="26">
        <v>130482543</v>
      </c>
      <c r="D540" s="26">
        <v>62197121</v>
      </c>
      <c r="E540" s="26">
        <v>62197121</v>
      </c>
      <c r="F540" s="26">
        <v>62197121</v>
      </c>
      <c r="G540" s="26">
        <v>62193571.109999999</v>
      </c>
      <c r="H540" s="26">
        <v>68285422</v>
      </c>
    </row>
    <row r="541" spans="1:8" x14ac:dyDescent="0.2">
      <c r="A541" s="10" t="s">
        <v>1054</v>
      </c>
      <c r="B541" s="72" t="s">
        <v>981</v>
      </c>
      <c r="C541" s="26">
        <v>152545536</v>
      </c>
      <c r="D541" s="26">
        <v>88121657</v>
      </c>
      <c r="E541" s="26">
        <v>88121657</v>
      </c>
      <c r="F541" s="26">
        <v>88121657</v>
      </c>
      <c r="G541" s="26">
        <v>88116132.480000004</v>
      </c>
      <c r="H541" s="26">
        <v>64423879</v>
      </c>
    </row>
    <row r="542" spans="1:8" x14ac:dyDescent="0.2">
      <c r="A542" s="10" t="s">
        <v>1055</v>
      </c>
      <c r="B542" s="72" t="s">
        <v>983</v>
      </c>
      <c r="C542" s="26">
        <v>251914510</v>
      </c>
      <c r="D542" s="26">
        <v>105887413</v>
      </c>
      <c r="E542" s="26">
        <v>105887413</v>
      </c>
      <c r="F542" s="26">
        <v>105887413</v>
      </c>
      <c r="G542" s="26">
        <v>105880549.59999999</v>
      </c>
      <c r="H542" s="26">
        <v>146027097</v>
      </c>
    </row>
    <row r="543" spans="1:8" x14ac:dyDescent="0.2">
      <c r="A543" s="10" t="s">
        <v>1056</v>
      </c>
      <c r="B543" s="72" t="s">
        <v>985</v>
      </c>
      <c r="C543" s="26">
        <v>255171762</v>
      </c>
      <c r="D543" s="26">
        <v>215005902</v>
      </c>
      <c r="E543" s="26">
        <v>215005902</v>
      </c>
      <c r="F543" s="26">
        <v>215005902</v>
      </c>
      <c r="G543" s="26">
        <v>215005367.06999999</v>
      </c>
      <c r="H543" s="26">
        <v>40165860</v>
      </c>
    </row>
    <row r="544" spans="1:8" x14ac:dyDescent="0.2">
      <c r="A544" s="10" t="s">
        <v>1057</v>
      </c>
      <c r="B544" s="72" t="s">
        <v>987</v>
      </c>
      <c r="C544" s="26">
        <v>178220752</v>
      </c>
      <c r="D544" s="26">
        <v>101249527</v>
      </c>
      <c r="E544" s="26">
        <v>101249527</v>
      </c>
      <c r="F544" s="26">
        <v>101249527</v>
      </c>
      <c r="G544" s="26">
        <v>101248457.39</v>
      </c>
      <c r="H544" s="26">
        <v>76971225</v>
      </c>
    </row>
    <row r="545" spans="1:8" x14ac:dyDescent="0.2">
      <c r="A545" s="10" t="s">
        <v>1058</v>
      </c>
      <c r="B545" s="72" t="s">
        <v>989</v>
      </c>
      <c r="C545" s="26">
        <v>31468025</v>
      </c>
      <c r="D545" s="26">
        <v>3878554</v>
      </c>
      <c r="E545" s="26">
        <v>3878554</v>
      </c>
      <c r="F545" s="26">
        <v>3878554</v>
      </c>
      <c r="G545" s="26">
        <v>3878163.36</v>
      </c>
      <c r="H545" s="26">
        <v>27589471</v>
      </c>
    </row>
    <row r="546" spans="1:8" x14ac:dyDescent="0.2">
      <c r="A546" s="10" t="s">
        <v>1059</v>
      </c>
      <c r="B546" s="72" t="s">
        <v>76</v>
      </c>
      <c r="C546" s="26">
        <v>21134402</v>
      </c>
      <c r="D546" s="26">
        <v>11909295</v>
      </c>
      <c r="E546" s="26">
        <v>11909295</v>
      </c>
      <c r="F546" s="26">
        <v>11909295</v>
      </c>
      <c r="G546" s="26">
        <v>11909162.220000001</v>
      </c>
      <c r="H546" s="26">
        <v>9225107</v>
      </c>
    </row>
    <row r="547" spans="1:8" ht="25.5" x14ac:dyDescent="0.2">
      <c r="A547" s="10" t="s">
        <v>1060</v>
      </c>
      <c r="B547" s="72" t="s">
        <v>994</v>
      </c>
      <c r="C547" s="26">
        <v>2887825259</v>
      </c>
      <c r="D547" s="26">
        <v>1297904049</v>
      </c>
      <c r="E547" s="26">
        <v>1297904049</v>
      </c>
      <c r="F547" s="26">
        <v>1297904049</v>
      </c>
      <c r="G547" s="26">
        <v>1288119435.6800001</v>
      </c>
      <c r="H547" s="26">
        <v>1589921210</v>
      </c>
    </row>
    <row r="548" spans="1:8" ht="25.5" x14ac:dyDescent="0.2">
      <c r="A548" s="10" t="s">
        <v>1061</v>
      </c>
      <c r="B548" s="72" t="s">
        <v>996</v>
      </c>
      <c r="C548" s="26">
        <v>1360993621</v>
      </c>
      <c r="D548" s="26">
        <v>532416506</v>
      </c>
      <c r="E548" s="26">
        <v>532416506</v>
      </c>
      <c r="F548" s="26">
        <v>532416506</v>
      </c>
      <c r="G548" s="26">
        <v>532416337.68000001</v>
      </c>
      <c r="H548" s="26">
        <v>828577115</v>
      </c>
    </row>
    <row r="549" spans="1:8" x14ac:dyDescent="0.2">
      <c r="A549" s="10" t="s">
        <v>1062</v>
      </c>
      <c r="B549" s="72" t="s">
        <v>998</v>
      </c>
      <c r="C549" s="26">
        <v>327647259</v>
      </c>
      <c r="D549" s="26">
        <v>154545500</v>
      </c>
      <c r="E549" s="26">
        <v>154545500</v>
      </c>
      <c r="F549" s="26">
        <v>154545500</v>
      </c>
      <c r="G549" s="26">
        <v>154545500</v>
      </c>
      <c r="H549" s="26">
        <v>173101759</v>
      </c>
    </row>
    <row r="550" spans="1:8" x14ac:dyDescent="0.2">
      <c r="A550" s="10" t="s">
        <v>1063</v>
      </c>
      <c r="B550" s="72" t="s">
        <v>1000</v>
      </c>
      <c r="C550" s="26">
        <v>236419296</v>
      </c>
      <c r="D550" s="26">
        <v>12252647</v>
      </c>
      <c r="E550" s="26">
        <v>12252647</v>
      </c>
      <c r="F550" s="26">
        <v>12252647</v>
      </c>
      <c r="G550" s="26">
        <v>12252478.68</v>
      </c>
      <c r="H550" s="26">
        <v>224166649</v>
      </c>
    </row>
    <row r="551" spans="1:8" x14ac:dyDescent="0.2">
      <c r="A551" s="10" t="s">
        <v>1064</v>
      </c>
      <c r="B551" s="72" t="s">
        <v>1002</v>
      </c>
      <c r="C551" s="26">
        <v>485000000</v>
      </c>
      <c r="D551" s="26">
        <v>233530119</v>
      </c>
      <c r="E551" s="26">
        <v>233530119</v>
      </c>
      <c r="F551" s="26">
        <v>233530119</v>
      </c>
      <c r="G551" s="26">
        <v>233530119</v>
      </c>
      <c r="H551" s="26">
        <v>251469881</v>
      </c>
    </row>
    <row r="552" spans="1:8" x14ac:dyDescent="0.2">
      <c r="A552" s="10" t="s">
        <v>1065</v>
      </c>
      <c r="B552" s="72" t="s">
        <v>1004</v>
      </c>
      <c r="C552" s="26">
        <v>311927066</v>
      </c>
      <c r="D552" s="26">
        <v>132088240</v>
      </c>
      <c r="E552" s="26">
        <v>132088240</v>
      </c>
      <c r="F552" s="26">
        <v>132088240</v>
      </c>
      <c r="G552" s="26">
        <v>132088240</v>
      </c>
      <c r="H552" s="26">
        <v>179838826</v>
      </c>
    </row>
    <row r="553" spans="1:8" ht="25.5" x14ac:dyDescent="0.2">
      <c r="A553" s="10" t="s">
        <v>1066</v>
      </c>
      <c r="B553" s="72" t="s">
        <v>1006</v>
      </c>
      <c r="C553" s="26">
        <v>1526831638</v>
      </c>
      <c r="D553" s="26">
        <v>765487543</v>
      </c>
      <c r="E553" s="26">
        <v>765487543</v>
      </c>
      <c r="F553" s="26">
        <v>765487543</v>
      </c>
      <c r="G553" s="26">
        <v>755703098</v>
      </c>
      <c r="H553" s="26">
        <v>761344095</v>
      </c>
    </row>
    <row r="554" spans="1:8" x14ac:dyDescent="0.2">
      <c r="A554" s="10" t="s">
        <v>1067</v>
      </c>
      <c r="B554" s="72" t="s">
        <v>1008</v>
      </c>
      <c r="C554" s="26">
        <v>52771430</v>
      </c>
      <c r="D554" s="26">
        <v>19312966</v>
      </c>
      <c r="E554" s="26">
        <v>19312966</v>
      </c>
      <c r="F554" s="26">
        <v>19312966</v>
      </c>
      <c r="G554" s="26">
        <v>19312966</v>
      </c>
      <c r="H554" s="26">
        <v>33458464</v>
      </c>
    </row>
    <row r="555" spans="1:8" ht="25.5" x14ac:dyDescent="0.2">
      <c r="A555" s="10" t="s">
        <v>1068</v>
      </c>
      <c r="B555" s="72" t="s">
        <v>1010</v>
      </c>
      <c r="C555" s="26">
        <v>217112557</v>
      </c>
      <c r="D555" s="26">
        <v>115859200</v>
      </c>
      <c r="E555" s="26">
        <v>115859200</v>
      </c>
      <c r="F555" s="26">
        <v>115859200</v>
      </c>
      <c r="G555" s="26">
        <v>115859200</v>
      </c>
      <c r="H555" s="26">
        <v>101253357</v>
      </c>
    </row>
    <row r="556" spans="1:8" ht="25.5" x14ac:dyDescent="0.2">
      <c r="A556" s="10" t="s">
        <v>1069</v>
      </c>
      <c r="B556" s="72" t="s">
        <v>1012</v>
      </c>
      <c r="C556" s="26">
        <v>105646944</v>
      </c>
      <c r="D556" s="26">
        <v>38596932</v>
      </c>
      <c r="E556" s="26">
        <v>38596932</v>
      </c>
      <c r="F556" s="26">
        <v>38596932</v>
      </c>
      <c r="G556" s="26">
        <v>38596932</v>
      </c>
      <c r="H556" s="26">
        <v>67050012</v>
      </c>
    </row>
    <row r="557" spans="1:8" ht="25.5" x14ac:dyDescent="0.2">
      <c r="A557" s="10" t="s">
        <v>1070</v>
      </c>
      <c r="B557" s="72" t="s">
        <v>1014</v>
      </c>
      <c r="C557" s="26">
        <v>52771430</v>
      </c>
      <c r="D557" s="26">
        <v>19312966</v>
      </c>
      <c r="E557" s="26">
        <v>19312966</v>
      </c>
      <c r="F557" s="26">
        <v>19312966</v>
      </c>
      <c r="G557" s="26">
        <v>19312966</v>
      </c>
      <c r="H557" s="26">
        <v>33458464</v>
      </c>
    </row>
    <row r="558" spans="1:8" x14ac:dyDescent="0.2">
      <c r="A558" s="10" t="s">
        <v>1071</v>
      </c>
      <c r="B558" s="72" t="s">
        <v>1000</v>
      </c>
      <c r="C558" s="26">
        <v>264678234</v>
      </c>
      <c r="D558" s="26">
        <v>226690779</v>
      </c>
      <c r="E558" s="26">
        <v>226690779</v>
      </c>
      <c r="F558" s="26">
        <v>226690779</v>
      </c>
      <c r="G558" s="26">
        <v>216906334</v>
      </c>
      <c r="H558" s="26">
        <v>37987455</v>
      </c>
    </row>
    <row r="559" spans="1:8" x14ac:dyDescent="0.2">
      <c r="A559" s="10" t="s">
        <v>1072</v>
      </c>
      <c r="B559" s="72" t="s">
        <v>1002</v>
      </c>
      <c r="C559" s="26">
        <v>287433088</v>
      </c>
      <c r="D559" s="26">
        <v>54391200</v>
      </c>
      <c r="E559" s="26">
        <v>54391200</v>
      </c>
      <c r="F559" s="26">
        <v>54391200</v>
      </c>
      <c r="G559" s="26">
        <v>54391200</v>
      </c>
      <c r="H559" s="26">
        <v>233041888</v>
      </c>
    </row>
    <row r="560" spans="1:8" x14ac:dyDescent="0.2">
      <c r="A560" s="10" t="s">
        <v>1073</v>
      </c>
      <c r="B560" s="72" t="s">
        <v>1004</v>
      </c>
      <c r="C560" s="26">
        <v>500000000</v>
      </c>
      <c r="D560" s="26">
        <v>274438600</v>
      </c>
      <c r="E560" s="26">
        <v>274438600</v>
      </c>
      <c r="F560" s="26">
        <v>274438600</v>
      </c>
      <c r="G560" s="26">
        <v>274438600</v>
      </c>
      <c r="H560" s="26">
        <v>225561400</v>
      </c>
    </row>
    <row r="561" spans="1:8" x14ac:dyDescent="0.2">
      <c r="A561" s="10" t="s">
        <v>1074</v>
      </c>
      <c r="B561" s="72" t="s">
        <v>1075</v>
      </c>
      <c r="C561" s="26">
        <v>46417955</v>
      </c>
      <c r="D561" s="26">
        <v>16884900</v>
      </c>
      <c r="E561" s="26">
        <v>16884900</v>
      </c>
      <c r="F561" s="26">
        <v>16884900</v>
      </c>
      <c r="G561" s="26">
        <v>16884900</v>
      </c>
      <c r="H561" s="26">
        <v>29533055</v>
      </c>
    </row>
    <row r="562" spans="1:8" x14ac:dyDescent="0.2">
      <c r="A562" s="10" t="s">
        <v>1076</v>
      </c>
      <c r="B562" s="72" t="s">
        <v>112</v>
      </c>
      <c r="C562" s="26">
        <v>374280967</v>
      </c>
      <c r="D562" s="26">
        <v>39640967</v>
      </c>
      <c r="E562" s="26">
        <v>39640967</v>
      </c>
      <c r="F562" s="26">
        <v>32085000</v>
      </c>
      <c r="G562" s="26">
        <v>32085000</v>
      </c>
      <c r="H562" s="26">
        <v>334640000</v>
      </c>
    </row>
    <row r="563" spans="1:8" x14ac:dyDescent="0.2">
      <c r="A563" s="10" t="s">
        <v>1077</v>
      </c>
      <c r="B563" s="72" t="s">
        <v>114</v>
      </c>
      <c r="C563" s="26">
        <v>45640967</v>
      </c>
      <c r="D563" s="26">
        <v>39640967</v>
      </c>
      <c r="E563" s="26">
        <v>39640967</v>
      </c>
      <c r="F563" s="26">
        <v>32085000</v>
      </c>
      <c r="G563" s="26">
        <v>32085000</v>
      </c>
      <c r="H563" s="26">
        <v>6000000</v>
      </c>
    </row>
    <row r="564" spans="1:8" x14ac:dyDescent="0.2">
      <c r="A564" s="10" t="s">
        <v>1078</v>
      </c>
      <c r="B564" s="72" t="s">
        <v>1023</v>
      </c>
      <c r="C564" s="26">
        <v>6000000</v>
      </c>
      <c r="D564" s="26">
        <v>0</v>
      </c>
      <c r="E564" s="26">
        <v>0</v>
      </c>
      <c r="F564" s="26">
        <v>0</v>
      </c>
      <c r="G564" s="26">
        <v>0</v>
      </c>
      <c r="H564" s="26">
        <v>6000000</v>
      </c>
    </row>
    <row r="565" spans="1:8" x14ac:dyDescent="0.2">
      <c r="A565" s="10" t="s">
        <v>1079</v>
      </c>
      <c r="B565" s="72" t="s">
        <v>1025</v>
      </c>
      <c r="C565" s="26">
        <v>39640967</v>
      </c>
      <c r="D565" s="26">
        <v>39640967</v>
      </c>
      <c r="E565" s="26">
        <v>39640967</v>
      </c>
      <c r="F565" s="26">
        <v>32085000</v>
      </c>
      <c r="G565" s="26">
        <v>32085000</v>
      </c>
      <c r="H565" s="26">
        <v>0</v>
      </c>
    </row>
    <row r="566" spans="1:8" x14ac:dyDescent="0.2">
      <c r="A566" s="10" t="s">
        <v>1080</v>
      </c>
      <c r="B566" s="72" t="s">
        <v>154</v>
      </c>
      <c r="C566" s="26">
        <v>328640000</v>
      </c>
      <c r="D566" s="26">
        <v>0</v>
      </c>
      <c r="E566" s="26">
        <v>0</v>
      </c>
      <c r="F566" s="26">
        <v>0</v>
      </c>
      <c r="G566" s="26">
        <v>0</v>
      </c>
      <c r="H566" s="26">
        <v>328640000</v>
      </c>
    </row>
    <row r="567" spans="1:8" x14ac:dyDescent="0.2">
      <c r="A567" s="10" t="s">
        <v>1081</v>
      </c>
      <c r="B567" s="72" t="s">
        <v>1028</v>
      </c>
      <c r="C567" s="26">
        <v>328640000</v>
      </c>
      <c r="D567" s="26">
        <v>0</v>
      </c>
      <c r="E567" s="26">
        <v>0</v>
      </c>
      <c r="F567" s="26">
        <v>0</v>
      </c>
      <c r="G567" s="26">
        <v>0</v>
      </c>
      <c r="H567" s="26">
        <v>328640000</v>
      </c>
    </row>
    <row r="568" spans="1:8" x14ac:dyDescent="0.2">
      <c r="A568" s="10" t="s">
        <v>1082</v>
      </c>
      <c r="B568" s="72" t="s">
        <v>1030</v>
      </c>
      <c r="C568" s="26">
        <v>3500000</v>
      </c>
      <c r="D568" s="26">
        <v>0</v>
      </c>
      <c r="E568" s="26">
        <v>0</v>
      </c>
      <c r="F568" s="26">
        <v>0</v>
      </c>
      <c r="G568" s="26">
        <v>0</v>
      </c>
      <c r="H568" s="26">
        <v>3500000</v>
      </c>
    </row>
    <row r="569" spans="1:8" x14ac:dyDescent="0.2">
      <c r="A569" s="10" t="s">
        <v>1083</v>
      </c>
      <c r="B569" s="72" t="s">
        <v>1032</v>
      </c>
      <c r="C569" s="26">
        <v>0</v>
      </c>
      <c r="D569" s="26">
        <v>0</v>
      </c>
      <c r="E569" s="26">
        <v>0</v>
      </c>
      <c r="F569" s="26">
        <v>0</v>
      </c>
      <c r="G569" s="26">
        <v>0</v>
      </c>
      <c r="H569" s="26">
        <v>0</v>
      </c>
    </row>
    <row r="570" spans="1:8" x14ac:dyDescent="0.2">
      <c r="A570" s="10" t="s">
        <v>1084</v>
      </c>
      <c r="B570" s="72" t="s">
        <v>1085</v>
      </c>
      <c r="C570" s="26">
        <v>3500000</v>
      </c>
      <c r="D570" s="26">
        <v>0</v>
      </c>
      <c r="E570" s="26">
        <v>0</v>
      </c>
      <c r="F570" s="26">
        <v>0</v>
      </c>
      <c r="G570" s="26">
        <v>0</v>
      </c>
      <c r="H570" s="26">
        <v>3500000</v>
      </c>
    </row>
    <row r="571" spans="1:8" x14ac:dyDescent="0.2">
      <c r="A571" s="10" t="s">
        <v>1086</v>
      </c>
      <c r="B571" s="72" t="s">
        <v>166</v>
      </c>
      <c r="C571" s="26">
        <v>256528262</v>
      </c>
      <c r="D571" s="26">
        <v>981700</v>
      </c>
      <c r="E571" s="26">
        <v>981700</v>
      </c>
      <c r="F571" s="26">
        <v>981700</v>
      </c>
      <c r="G571" s="26">
        <v>981700</v>
      </c>
      <c r="H571" s="26">
        <v>255546562</v>
      </c>
    </row>
    <row r="572" spans="1:8" ht="25.5" x14ac:dyDescent="0.2">
      <c r="A572" s="10" t="s">
        <v>1087</v>
      </c>
      <c r="B572" s="72" t="s">
        <v>1035</v>
      </c>
      <c r="C572" s="26">
        <v>255546462</v>
      </c>
      <c r="D572" s="26">
        <v>0</v>
      </c>
      <c r="E572" s="26">
        <v>0</v>
      </c>
      <c r="F572" s="26">
        <v>0</v>
      </c>
      <c r="G572" s="26">
        <v>0</v>
      </c>
      <c r="H572" s="26">
        <v>255546462</v>
      </c>
    </row>
    <row r="573" spans="1:8" x14ac:dyDescent="0.2">
      <c r="A573" s="10" t="s">
        <v>1088</v>
      </c>
      <c r="B573" s="72" t="s">
        <v>1089</v>
      </c>
      <c r="C573" s="26">
        <v>981800</v>
      </c>
      <c r="D573" s="26">
        <v>981700</v>
      </c>
      <c r="E573" s="26">
        <v>981700</v>
      </c>
      <c r="F573" s="26">
        <v>981700</v>
      </c>
      <c r="G573" s="26">
        <v>981700</v>
      </c>
      <c r="H573" s="26">
        <v>100</v>
      </c>
    </row>
    <row r="574" spans="1:8" ht="51" x14ac:dyDescent="0.2">
      <c r="A574" s="10" t="s">
        <v>1090</v>
      </c>
      <c r="B574" s="72" t="s">
        <v>1091</v>
      </c>
      <c r="C574" s="26">
        <v>50601864430</v>
      </c>
      <c r="D574" s="26">
        <v>32221494152</v>
      </c>
      <c r="E574" s="26">
        <v>32216007976</v>
      </c>
      <c r="F574" s="26">
        <v>32146763858</v>
      </c>
      <c r="G574" s="26">
        <v>32144317945.220001</v>
      </c>
      <c r="H574" s="26">
        <v>18380370278</v>
      </c>
    </row>
    <row r="575" spans="1:8" x14ac:dyDescent="0.2">
      <c r="A575" s="10" t="s">
        <v>1092</v>
      </c>
      <c r="B575" s="72" t="s">
        <v>957</v>
      </c>
      <c r="C575" s="26">
        <v>45971683007</v>
      </c>
      <c r="D575" s="26">
        <v>29429866031</v>
      </c>
      <c r="E575" s="26">
        <v>29429866031</v>
      </c>
      <c r="F575" s="26">
        <v>29429866031</v>
      </c>
      <c r="G575" s="26">
        <v>29427420118.18</v>
      </c>
      <c r="H575" s="26">
        <v>16541816976</v>
      </c>
    </row>
    <row r="576" spans="1:8" ht="25.5" x14ac:dyDescent="0.2">
      <c r="A576" s="10" t="s">
        <v>1093</v>
      </c>
      <c r="B576" s="72" t="s">
        <v>959</v>
      </c>
      <c r="C576" s="26">
        <v>42221478250</v>
      </c>
      <c r="D576" s="26">
        <v>27068528346</v>
      </c>
      <c r="E576" s="26">
        <v>27068528346</v>
      </c>
      <c r="F576" s="26">
        <v>27068528346</v>
      </c>
      <c r="G576" s="26">
        <v>27066130854.200001</v>
      </c>
      <c r="H576" s="26">
        <v>15152949904</v>
      </c>
    </row>
    <row r="577" spans="1:8" x14ac:dyDescent="0.2">
      <c r="A577" s="10" t="s">
        <v>1094</v>
      </c>
      <c r="B577" s="72" t="s">
        <v>961</v>
      </c>
      <c r="C577" s="26">
        <v>41723352354</v>
      </c>
      <c r="D577" s="26">
        <v>26785134562</v>
      </c>
      <c r="E577" s="26">
        <v>26785134562</v>
      </c>
      <c r="F577" s="26">
        <v>26785134562</v>
      </c>
      <c r="G577" s="26">
        <v>26782764241.630001</v>
      </c>
      <c r="H577" s="26">
        <v>14938217792</v>
      </c>
    </row>
    <row r="578" spans="1:8" x14ac:dyDescent="0.2">
      <c r="A578" s="10" t="s">
        <v>1095</v>
      </c>
      <c r="B578" s="72" t="s">
        <v>1096</v>
      </c>
      <c r="C578" s="26">
        <v>37950099527</v>
      </c>
      <c r="D578" s="26">
        <v>24512588727</v>
      </c>
      <c r="E578" s="26">
        <v>24512588727</v>
      </c>
      <c r="F578" s="26">
        <v>24512588727</v>
      </c>
      <c r="G578" s="26">
        <v>24510227412.66</v>
      </c>
      <c r="H578" s="26">
        <v>13437510800</v>
      </c>
    </row>
    <row r="579" spans="1:8" x14ac:dyDescent="0.2">
      <c r="A579" s="10" t="s">
        <v>1097</v>
      </c>
      <c r="B579" s="72" t="s">
        <v>1098</v>
      </c>
      <c r="C579" s="26">
        <v>3603058829</v>
      </c>
      <c r="D579" s="26">
        <v>2176590451</v>
      </c>
      <c r="E579" s="26">
        <v>2176590451</v>
      </c>
      <c r="F579" s="26">
        <v>2176590451</v>
      </c>
      <c r="G579" s="26">
        <v>2176590451</v>
      </c>
      <c r="H579" s="26">
        <v>1426468378</v>
      </c>
    </row>
    <row r="580" spans="1:8" x14ac:dyDescent="0.2">
      <c r="A580" s="10" t="s">
        <v>1099</v>
      </c>
      <c r="B580" s="72" t="s">
        <v>1100</v>
      </c>
      <c r="C580" s="26">
        <v>170193998</v>
      </c>
      <c r="D580" s="26">
        <v>95955384</v>
      </c>
      <c r="E580" s="26">
        <v>95955384</v>
      </c>
      <c r="F580" s="26">
        <v>95955384</v>
      </c>
      <c r="G580" s="26">
        <v>95946377.969999999</v>
      </c>
      <c r="H580" s="26">
        <v>74238614</v>
      </c>
    </row>
    <row r="581" spans="1:8" x14ac:dyDescent="0.2">
      <c r="A581" s="10" t="s">
        <v>1101</v>
      </c>
      <c r="B581" s="72" t="s">
        <v>1045</v>
      </c>
      <c r="C581" s="26">
        <v>498125896</v>
      </c>
      <c r="D581" s="26">
        <v>283393784</v>
      </c>
      <c r="E581" s="26">
        <v>283393784</v>
      </c>
      <c r="F581" s="26">
        <v>283393784</v>
      </c>
      <c r="G581" s="26">
        <v>283366612.56999999</v>
      </c>
      <c r="H581" s="26">
        <v>214732112</v>
      </c>
    </row>
    <row r="582" spans="1:8" ht="25.5" x14ac:dyDescent="0.2">
      <c r="A582" s="10" t="s">
        <v>1102</v>
      </c>
      <c r="B582" s="72" t="s">
        <v>1103</v>
      </c>
      <c r="C582" s="26">
        <v>498125896</v>
      </c>
      <c r="D582" s="26">
        <v>283393784</v>
      </c>
      <c r="E582" s="26">
        <v>283393784</v>
      </c>
      <c r="F582" s="26">
        <v>283393784</v>
      </c>
      <c r="G582" s="26">
        <v>283366612.56999999</v>
      </c>
      <c r="H582" s="26">
        <v>214732112</v>
      </c>
    </row>
    <row r="583" spans="1:8" ht="25.5" x14ac:dyDescent="0.2">
      <c r="A583" s="10" t="s">
        <v>1104</v>
      </c>
      <c r="B583" s="72" t="s">
        <v>977</v>
      </c>
      <c r="C583" s="26">
        <v>3750204757</v>
      </c>
      <c r="D583" s="26">
        <v>2361337685</v>
      </c>
      <c r="E583" s="26">
        <v>2361337685</v>
      </c>
      <c r="F583" s="26">
        <v>2361337685</v>
      </c>
      <c r="G583" s="26">
        <v>2361289263.98</v>
      </c>
      <c r="H583" s="26">
        <v>1388867072</v>
      </c>
    </row>
    <row r="584" spans="1:8" x14ac:dyDescent="0.2">
      <c r="A584" s="10" t="s">
        <v>1105</v>
      </c>
      <c r="B584" s="72" t="s">
        <v>979</v>
      </c>
      <c r="C584" s="26">
        <v>172899949</v>
      </c>
      <c r="D584" s="26">
        <v>106195961</v>
      </c>
      <c r="E584" s="26">
        <v>106195961</v>
      </c>
      <c r="F584" s="26">
        <v>106195961</v>
      </c>
      <c r="G584" s="26">
        <v>106185536.05</v>
      </c>
      <c r="H584" s="26">
        <v>66703988</v>
      </c>
    </row>
    <row r="585" spans="1:8" x14ac:dyDescent="0.2">
      <c r="A585" s="10" t="s">
        <v>1106</v>
      </c>
      <c r="B585" s="72" t="s">
        <v>1107</v>
      </c>
      <c r="C585" s="26">
        <v>1939715807</v>
      </c>
      <c r="D585" s="26">
        <v>1905504775</v>
      </c>
      <c r="E585" s="26">
        <v>1905504775</v>
      </c>
      <c r="F585" s="26">
        <v>1905504775</v>
      </c>
      <c r="G585" s="26">
        <v>1905501580.7</v>
      </c>
      <c r="H585" s="26">
        <v>34211032</v>
      </c>
    </row>
    <row r="586" spans="1:8" x14ac:dyDescent="0.2">
      <c r="A586" s="10" t="s">
        <v>1108</v>
      </c>
      <c r="B586" s="72" t="s">
        <v>981</v>
      </c>
      <c r="C586" s="26">
        <v>29198921</v>
      </c>
      <c r="D586" s="26">
        <v>17365334</v>
      </c>
      <c r="E586" s="26">
        <v>17365334</v>
      </c>
      <c r="F586" s="26">
        <v>17365334</v>
      </c>
      <c r="G586" s="26">
        <v>17364113.75</v>
      </c>
      <c r="H586" s="26">
        <v>11833587</v>
      </c>
    </row>
    <row r="587" spans="1:8" x14ac:dyDescent="0.2">
      <c r="A587" s="10" t="s">
        <v>1109</v>
      </c>
      <c r="B587" s="72" t="s">
        <v>987</v>
      </c>
      <c r="C587" s="26">
        <v>1167585636</v>
      </c>
      <c r="D587" s="26">
        <v>3713954</v>
      </c>
      <c r="E587" s="26">
        <v>3713954</v>
      </c>
      <c r="F587" s="26">
        <v>3713954</v>
      </c>
      <c r="G587" s="26">
        <v>3713758.56</v>
      </c>
      <c r="H587" s="26">
        <v>1163871682</v>
      </c>
    </row>
    <row r="588" spans="1:8" x14ac:dyDescent="0.2">
      <c r="A588" s="10" t="s">
        <v>1110</v>
      </c>
      <c r="B588" s="72" t="s">
        <v>989</v>
      </c>
      <c r="C588" s="26">
        <v>93654771</v>
      </c>
      <c r="D588" s="26">
        <v>59763863</v>
      </c>
      <c r="E588" s="26">
        <v>59763863</v>
      </c>
      <c r="F588" s="26">
        <v>59763863</v>
      </c>
      <c r="G588" s="26">
        <v>59758425.649999999</v>
      </c>
      <c r="H588" s="26">
        <v>33890908</v>
      </c>
    </row>
    <row r="589" spans="1:8" x14ac:dyDescent="0.2">
      <c r="A589" s="10" t="s">
        <v>1111</v>
      </c>
      <c r="B589" s="72" t="s">
        <v>1112</v>
      </c>
      <c r="C589" s="26">
        <v>6178937</v>
      </c>
      <c r="D589" s="26">
        <v>590912</v>
      </c>
      <c r="E589" s="26">
        <v>590912</v>
      </c>
      <c r="F589" s="26">
        <v>590912</v>
      </c>
      <c r="G589" s="26">
        <v>590868.96</v>
      </c>
      <c r="H589" s="26">
        <v>5588025</v>
      </c>
    </row>
    <row r="590" spans="1:8" x14ac:dyDescent="0.2">
      <c r="A590" s="10" t="s">
        <v>1113</v>
      </c>
      <c r="B590" s="72" t="s">
        <v>1114</v>
      </c>
      <c r="C590" s="26">
        <v>70970736</v>
      </c>
      <c r="D590" s="26">
        <v>41387940</v>
      </c>
      <c r="E590" s="26">
        <v>41387940</v>
      </c>
      <c r="F590" s="26">
        <v>41387940</v>
      </c>
      <c r="G590" s="26">
        <v>41384185.640000001</v>
      </c>
      <c r="H590" s="26">
        <v>29582796</v>
      </c>
    </row>
    <row r="591" spans="1:8" x14ac:dyDescent="0.2">
      <c r="A591" s="10" t="s">
        <v>1115</v>
      </c>
      <c r="B591" s="72" t="s">
        <v>1116</v>
      </c>
      <c r="C591" s="26">
        <v>240000000</v>
      </c>
      <c r="D591" s="26">
        <v>226814946</v>
      </c>
      <c r="E591" s="26">
        <v>226814946</v>
      </c>
      <c r="F591" s="26">
        <v>226814946</v>
      </c>
      <c r="G591" s="26">
        <v>226790794.66999999</v>
      </c>
      <c r="H591" s="26">
        <v>13185054</v>
      </c>
    </row>
    <row r="592" spans="1:8" x14ac:dyDescent="0.2">
      <c r="A592" s="10" t="s">
        <v>1117</v>
      </c>
      <c r="B592" s="72" t="s">
        <v>1118</v>
      </c>
      <c r="C592" s="26">
        <v>30000000</v>
      </c>
      <c r="D592" s="26">
        <v>0</v>
      </c>
      <c r="E592" s="26">
        <v>0</v>
      </c>
      <c r="F592" s="26">
        <v>0</v>
      </c>
      <c r="G592" s="26">
        <v>0</v>
      </c>
      <c r="H592" s="26">
        <v>30000000</v>
      </c>
    </row>
    <row r="593" spans="1:8" ht="25.5" x14ac:dyDescent="0.2">
      <c r="A593" s="10" t="s">
        <v>1119</v>
      </c>
      <c r="B593" s="72" t="s">
        <v>994</v>
      </c>
      <c r="C593" s="26">
        <v>4153704003</v>
      </c>
      <c r="D593" s="26">
        <v>2651482670</v>
      </c>
      <c r="E593" s="26">
        <v>2651482670</v>
      </c>
      <c r="F593" s="26">
        <v>2651482670</v>
      </c>
      <c r="G593" s="26">
        <v>2651482670</v>
      </c>
      <c r="H593" s="26">
        <v>1502221333</v>
      </c>
    </row>
    <row r="594" spans="1:8" ht="25.5" x14ac:dyDescent="0.2">
      <c r="A594" s="10" t="s">
        <v>1120</v>
      </c>
      <c r="B594" s="72" t="s">
        <v>996</v>
      </c>
      <c r="C594" s="26">
        <v>1851088746</v>
      </c>
      <c r="D594" s="26">
        <v>1180765820</v>
      </c>
      <c r="E594" s="26">
        <v>1180765820</v>
      </c>
      <c r="F594" s="26">
        <v>1180765820</v>
      </c>
      <c r="G594" s="26">
        <v>1180765820</v>
      </c>
      <c r="H594" s="26">
        <v>670322926</v>
      </c>
    </row>
    <row r="595" spans="1:8" x14ac:dyDescent="0.2">
      <c r="A595" s="10" t="s">
        <v>1121</v>
      </c>
      <c r="B595" s="72" t="s">
        <v>1122</v>
      </c>
      <c r="C595" s="26">
        <v>1840088746</v>
      </c>
      <c r="D595" s="26">
        <v>1176766820</v>
      </c>
      <c r="E595" s="26">
        <v>1176766820</v>
      </c>
      <c r="F595" s="26">
        <v>1176766820</v>
      </c>
      <c r="G595" s="26">
        <v>1176766820</v>
      </c>
      <c r="H595" s="26">
        <v>663321926</v>
      </c>
    </row>
    <row r="596" spans="1:8" x14ac:dyDescent="0.2">
      <c r="A596" s="10" t="s">
        <v>1123</v>
      </c>
      <c r="B596" s="72" t="s">
        <v>1000</v>
      </c>
      <c r="C596" s="26">
        <v>1000000</v>
      </c>
      <c r="D596" s="26">
        <v>0</v>
      </c>
      <c r="E596" s="26">
        <v>0</v>
      </c>
      <c r="F596" s="26">
        <v>0</v>
      </c>
      <c r="G596" s="26">
        <v>0</v>
      </c>
      <c r="H596" s="26">
        <v>1000000</v>
      </c>
    </row>
    <row r="597" spans="1:8" x14ac:dyDescent="0.2">
      <c r="A597" s="10" t="s">
        <v>1124</v>
      </c>
      <c r="B597" s="72" t="s">
        <v>1125</v>
      </c>
      <c r="C597" s="26">
        <v>5000000</v>
      </c>
      <c r="D597" s="26">
        <v>1658200</v>
      </c>
      <c r="E597" s="26">
        <v>1658200</v>
      </c>
      <c r="F597" s="26">
        <v>1658200</v>
      </c>
      <c r="G597" s="26">
        <v>1658200</v>
      </c>
      <c r="H597" s="26">
        <v>3341800</v>
      </c>
    </row>
    <row r="598" spans="1:8" x14ac:dyDescent="0.2">
      <c r="A598" s="10" t="s">
        <v>1126</v>
      </c>
      <c r="B598" s="72" t="s">
        <v>1127</v>
      </c>
      <c r="C598" s="26">
        <v>5000000</v>
      </c>
      <c r="D598" s="26">
        <v>2340800</v>
      </c>
      <c r="E598" s="26">
        <v>2340800</v>
      </c>
      <c r="F598" s="26">
        <v>2340800</v>
      </c>
      <c r="G598" s="26">
        <v>2340800</v>
      </c>
      <c r="H598" s="26">
        <v>2659200</v>
      </c>
    </row>
    <row r="599" spans="1:8" ht="25.5" x14ac:dyDescent="0.2">
      <c r="A599" s="10" t="s">
        <v>1128</v>
      </c>
      <c r="B599" s="72" t="s">
        <v>1006</v>
      </c>
      <c r="C599" s="26">
        <v>2302615257</v>
      </c>
      <c r="D599" s="26">
        <v>1470716850</v>
      </c>
      <c r="E599" s="26">
        <v>1470716850</v>
      </c>
      <c r="F599" s="26">
        <v>1470716850</v>
      </c>
      <c r="G599" s="26">
        <v>1470716850</v>
      </c>
      <c r="H599" s="26">
        <v>831898407</v>
      </c>
    </row>
    <row r="600" spans="1:8" x14ac:dyDescent="0.2">
      <c r="A600" s="10" t="s">
        <v>1129</v>
      </c>
      <c r="B600" s="72" t="s">
        <v>1008</v>
      </c>
      <c r="C600" s="26">
        <v>230340810</v>
      </c>
      <c r="D600" s="26">
        <v>147106815</v>
      </c>
      <c r="E600" s="26">
        <v>147106815</v>
      </c>
      <c r="F600" s="26">
        <v>147106815</v>
      </c>
      <c r="G600" s="26">
        <v>147106815</v>
      </c>
      <c r="H600" s="26">
        <v>83233995</v>
      </c>
    </row>
    <row r="601" spans="1:8" ht="25.5" x14ac:dyDescent="0.2">
      <c r="A601" s="10" t="s">
        <v>1130</v>
      </c>
      <c r="B601" s="72" t="s">
        <v>1010</v>
      </c>
      <c r="C601" s="26">
        <v>1380088533</v>
      </c>
      <c r="D601" s="26">
        <v>882387990</v>
      </c>
      <c r="E601" s="26">
        <v>882387990</v>
      </c>
      <c r="F601" s="26">
        <v>882387990</v>
      </c>
      <c r="G601" s="26">
        <v>882387990</v>
      </c>
      <c r="H601" s="26">
        <v>497700543</v>
      </c>
    </row>
    <row r="602" spans="1:8" ht="25.5" x14ac:dyDescent="0.2">
      <c r="A602" s="10" t="s">
        <v>1131</v>
      </c>
      <c r="B602" s="72" t="s">
        <v>1012</v>
      </c>
      <c r="C602" s="26">
        <v>459701941</v>
      </c>
      <c r="D602" s="26">
        <v>294028830</v>
      </c>
      <c r="E602" s="26">
        <v>294028830</v>
      </c>
      <c r="F602" s="26">
        <v>294028830</v>
      </c>
      <c r="G602" s="26">
        <v>294028830</v>
      </c>
      <c r="H602" s="26">
        <v>165673111</v>
      </c>
    </row>
    <row r="603" spans="1:8" ht="25.5" x14ac:dyDescent="0.2">
      <c r="A603" s="10" t="s">
        <v>1132</v>
      </c>
      <c r="B603" s="72" t="s">
        <v>1014</v>
      </c>
      <c r="C603" s="26">
        <v>230340810</v>
      </c>
      <c r="D603" s="26">
        <v>147106815</v>
      </c>
      <c r="E603" s="26">
        <v>147106815</v>
      </c>
      <c r="F603" s="26">
        <v>147106815</v>
      </c>
      <c r="G603" s="26">
        <v>147106815</v>
      </c>
      <c r="H603" s="26">
        <v>83233995</v>
      </c>
    </row>
    <row r="604" spans="1:8" x14ac:dyDescent="0.2">
      <c r="A604" s="10" t="s">
        <v>1133</v>
      </c>
      <c r="B604" s="72" t="s">
        <v>1134</v>
      </c>
      <c r="C604" s="26">
        <v>2143163</v>
      </c>
      <c r="D604" s="26">
        <v>86400</v>
      </c>
      <c r="E604" s="26">
        <v>86400</v>
      </c>
      <c r="F604" s="26">
        <v>86400</v>
      </c>
      <c r="G604" s="26">
        <v>86400</v>
      </c>
      <c r="H604" s="26">
        <v>2056763</v>
      </c>
    </row>
    <row r="605" spans="1:8" ht="25.5" x14ac:dyDescent="0.2">
      <c r="A605" s="10" t="s">
        <v>1135</v>
      </c>
      <c r="B605" s="72" t="s">
        <v>1136</v>
      </c>
      <c r="C605" s="26">
        <v>312000000</v>
      </c>
      <c r="D605" s="26">
        <v>53281934</v>
      </c>
      <c r="E605" s="26">
        <v>53281934</v>
      </c>
      <c r="F605" s="26">
        <v>53281934</v>
      </c>
      <c r="G605" s="26">
        <v>53281934.039999999</v>
      </c>
      <c r="H605" s="26">
        <v>258718066</v>
      </c>
    </row>
    <row r="606" spans="1:8" x14ac:dyDescent="0.2">
      <c r="A606" s="10" t="s">
        <v>1137</v>
      </c>
      <c r="B606" s="72" t="s">
        <v>1138</v>
      </c>
      <c r="C606" s="26">
        <v>312000000</v>
      </c>
      <c r="D606" s="26">
        <v>53281934</v>
      </c>
      <c r="E606" s="26">
        <v>53281934</v>
      </c>
      <c r="F606" s="26">
        <v>53281934</v>
      </c>
      <c r="G606" s="26">
        <v>53281934.039999999</v>
      </c>
      <c r="H606" s="26">
        <v>258718066</v>
      </c>
    </row>
    <row r="607" spans="1:8" x14ac:dyDescent="0.2">
      <c r="A607" s="10" t="s">
        <v>1139</v>
      </c>
      <c r="B607" s="72" t="s">
        <v>112</v>
      </c>
      <c r="C607" s="26">
        <v>162477320</v>
      </c>
      <c r="D607" s="26">
        <v>86863517</v>
      </c>
      <c r="E607" s="26">
        <v>81377341</v>
      </c>
      <c r="F607" s="26">
        <v>12133223</v>
      </c>
      <c r="G607" s="26">
        <v>12133223</v>
      </c>
      <c r="H607" s="26">
        <v>75613803</v>
      </c>
    </row>
    <row r="608" spans="1:8" x14ac:dyDescent="0.2">
      <c r="A608" s="10" t="s">
        <v>1140</v>
      </c>
      <c r="B608" s="72" t="s">
        <v>154</v>
      </c>
      <c r="C608" s="26">
        <v>52060320</v>
      </c>
      <c r="D608" s="26">
        <v>0</v>
      </c>
      <c r="E608" s="26">
        <v>0</v>
      </c>
      <c r="F608" s="26">
        <v>0</v>
      </c>
      <c r="G608" s="26">
        <v>0</v>
      </c>
      <c r="H608" s="26">
        <v>52060320</v>
      </c>
    </row>
    <row r="609" spans="1:8" x14ac:dyDescent="0.2">
      <c r="A609" s="10" t="s">
        <v>1141</v>
      </c>
      <c r="B609" s="72" t="s">
        <v>1028</v>
      </c>
      <c r="C609" s="26">
        <v>52060320</v>
      </c>
      <c r="D609" s="26">
        <v>0</v>
      </c>
      <c r="E609" s="26">
        <v>0</v>
      </c>
      <c r="F609" s="26">
        <v>0</v>
      </c>
      <c r="G609" s="26">
        <v>0</v>
      </c>
      <c r="H609" s="26">
        <v>52060320</v>
      </c>
    </row>
    <row r="610" spans="1:8" x14ac:dyDescent="0.2">
      <c r="A610" s="10" t="s">
        <v>1142</v>
      </c>
      <c r="B610" s="72" t="s">
        <v>114</v>
      </c>
      <c r="C610" s="26">
        <v>110417000</v>
      </c>
      <c r="D610" s="26">
        <v>86863517</v>
      </c>
      <c r="E610" s="26">
        <v>81377341</v>
      </c>
      <c r="F610" s="26">
        <v>12133223</v>
      </c>
      <c r="G610" s="26">
        <v>12133223</v>
      </c>
      <c r="H610" s="26">
        <v>23553483</v>
      </c>
    </row>
    <row r="611" spans="1:8" x14ac:dyDescent="0.2">
      <c r="A611" s="10" t="s">
        <v>1143</v>
      </c>
      <c r="B611" s="72" t="s">
        <v>1023</v>
      </c>
      <c r="C611" s="26">
        <v>30756000</v>
      </c>
      <c r="D611" s="26">
        <v>16864229</v>
      </c>
      <c r="E611" s="26">
        <v>13377341</v>
      </c>
      <c r="F611" s="26">
        <v>12133223</v>
      </c>
      <c r="G611" s="26">
        <v>12133223</v>
      </c>
      <c r="H611" s="26">
        <v>13891771</v>
      </c>
    </row>
    <row r="612" spans="1:8" x14ac:dyDescent="0.2">
      <c r="A612" s="10" t="s">
        <v>1144</v>
      </c>
      <c r="B612" s="72" t="s">
        <v>1025</v>
      </c>
      <c r="C612" s="26">
        <v>79661000</v>
      </c>
      <c r="D612" s="26">
        <v>69999288</v>
      </c>
      <c r="E612" s="26">
        <v>68000000</v>
      </c>
      <c r="F612" s="26">
        <v>0</v>
      </c>
      <c r="G612" s="26">
        <v>0</v>
      </c>
      <c r="H612" s="26">
        <v>9661712</v>
      </c>
    </row>
    <row r="613" spans="1:8" x14ac:dyDescent="0.2">
      <c r="A613" s="10" t="s">
        <v>1145</v>
      </c>
      <c r="B613" s="72" t="s">
        <v>166</v>
      </c>
      <c r="C613" s="26">
        <v>100</v>
      </c>
      <c r="D613" s="26">
        <v>0</v>
      </c>
      <c r="E613" s="26">
        <v>0</v>
      </c>
      <c r="F613" s="26">
        <v>0</v>
      </c>
      <c r="G613" s="26">
        <v>0</v>
      </c>
      <c r="H613" s="26">
        <v>100</v>
      </c>
    </row>
    <row r="614" spans="1:8" x14ac:dyDescent="0.2">
      <c r="A614" s="10" t="s">
        <v>1146</v>
      </c>
      <c r="B614" s="72" t="s">
        <v>174</v>
      </c>
      <c r="C614" s="26">
        <v>100</v>
      </c>
      <c r="D614" s="26">
        <v>0</v>
      </c>
      <c r="E614" s="26">
        <v>0</v>
      </c>
      <c r="F614" s="26">
        <v>0</v>
      </c>
      <c r="G614" s="26">
        <v>0</v>
      </c>
      <c r="H614" s="26">
        <v>100</v>
      </c>
    </row>
    <row r="615" spans="1:8" x14ac:dyDescent="0.2">
      <c r="A615" s="10" t="s">
        <v>1147</v>
      </c>
      <c r="B615" s="72" t="s">
        <v>1030</v>
      </c>
      <c r="C615" s="26">
        <v>2000000</v>
      </c>
      <c r="D615" s="26">
        <v>0</v>
      </c>
      <c r="E615" s="26">
        <v>0</v>
      </c>
      <c r="F615" s="26">
        <v>0</v>
      </c>
      <c r="G615" s="26">
        <v>0</v>
      </c>
      <c r="H615" s="26">
        <v>2000000</v>
      </c>
    </row>
    <row r="616" spans="1:8" x14ac:dyDescent="0.2">
      <c r="A616" s="10" t="s">
        <v>1148</v>
      </c>
      <c r="B616" s="72" t="s">
        <v>1032</v>
      </c>
      <c r="C616" s="26">
        <v>2000000</v>
      </c>
      <c r="D616" s="26">
        <v>0</v>
      </c>
      <c r="E616" s="26">
        <v>0</v>
      </c>
      <c r="F616" s="26">
        <v>0</v>
      </c>
      <c r="G616" s="26">
        <v>0</v>
      </c>
      <c r="H616" s="26">
        <v>2000000</v>
      </c>
    </row>
    <row r="617" spans="1:8" ht="51" x14ac:dyDescent="0.2">
      <c r="A617" s="10" t="s">
        <v>1149</v>
      </c>
      <c r="B617" s="72" t="s">
        <v>1150</v>
      </c>
      <c r="C617" s="26">
        <v>6608072707</v>
      </c>
      <c r="D617" s="26">
        <v>3571941345</v>
      </c>
      <c r="E617" s="26">
        <v>3571941345</v>
      </c>
      <c r="F617" s="26">
        <v>3566241345</v>
      </c>
      <c r="G617" s="26">
        <v>3565972550.9000001</v>
      </c>
      <c r="H617" s="26">
        <v>3036131362</v>
      </c>
    </row>
    <row r="618" spans="1:8" x14ac:dyDescent="0.2">
      <c r="A618" s="10" t="s">
        <v>1151</v>
      </c>
      <c r="B618" s="72" t="s">
        <v>957</v>
      </c>
      <c r="C618" s="26">
        <v>6590693457</v>
      </c>
      <c r="D618" s="26">
        <v>3566241345</v>
      </c>
      <c r="E618" s="26">
        <v>3566241345</v>
      </c>
      <c r="F618" s="26">
        <v>3566241345</v>
      </c>
      <c r="G618" s="26">
        <v>3565972550.9000001</v>
      </c>
      <c r="H618" s="26">
        <v>3024452112</v>
      </c>
    </row>
    <row r="619" spans="1:8" ht="25.5" x14ac:dyDescent="0.2">
      <c r="A619" s="10" t="s">
        <v>1152</v>
      </c>
      <c r="B619" s="72" t="s">
        <v>959</v>
      </c>
      <c r="C619" s="26">
        <v>5764146955</v>
      </c>
      <c r="D619" s="26">
        <v>3270175605</v>
      </c>
      <c r="E619" s="26">
        <v>3270175605</v>
      </c>
      <c r="F619" s="26">
        <v>3270175605</v>
      </c>
      <c r="G619" s="26">
        <v>3269906810.9200001</v>
      </c>
      <c r="H619" s="26">
        <v>2493971350</v>
      </c>
    </row>
    <row r="620" spans="1:8" x14ac:dyDescent="0.2">
      <c r="A620" s="10" t="s">
        <v>1153</v>
      </c>
      <c r="B620" s="72" t="s">
        <v>961</v>
      </c>
      <c r="C620" s="26">
        <v>5021458366</v>
      </c>
      <c r="D620" s="26">
        <v>2998552226</v>
      </c>
      <c r="E620" s="26">
        <v>2998552226</v>
      </c>
      <c r="F620" s="26">
        <v>2998552226</v>
      </c>
      <c r="G620" s="26">
        <v>2998288702.0100002</v>
      </c>
      <c r="H620" s="26">
        <v>2022906140</v>
      </c>
    </row>
    <row r="621" spans="1:8" x14ac:dyDescent="0.2">
      <c r="A621" s="10" t="s">
        <v>1154</v>
      </c>
      <c r="B621" s="72" t="s">
        <v>1096</v>
      </c>
      <c r="C621" s="26">
        <v>3521044001</v>
      </c>
      <c r="D621" s="26">
        <v>2117137062</v>
      </c>
      <c r="E621" s="26">
        <v>2117137062</v>
      </c>
      <c r="F621" s="26">
        <v>2117137062</v>
      </c>
      <c r="G621" s="26">
        <v>2116934073.0999999</v>
      </c>
      <c r="H621" s="26">
        <v>1403906939</v>
      </c>
    </row>
    <row r="622" spans="1:8" x14ac:dyDescent="0.2">
      <c r="A622" s="10" t="s">
        <v>1155</v>
      </c>
      <c r="B622" s="72" t="s">
        <v>1098</v>
      </c>
      <c r="C622" s="26">
        <v>420000000</v>
      </c>
      <c r="D622" s="26">
        <v>241278826</v>
      </c>
      <c r="E622" s="26">
        <v>241278826</v>
      </c>
      <c r="F622" s="26">
        <v>241278826</v>
      </c>
      <c r="G622" s="26">
        <v>241278826</v>
      </c>
      <c r="H622" s="26">
        <v>178721174</v>
      </c>
    </row>
    <row r="623" spans="1:8" x14ac:dyDescent="0.2">
      <c r="A623" s="10" t="s">
        <v>1156</v>
      </c>
      <c r="B623" s="72" t="s">
        <v>1100</v>
      </c>
      <c r="C623" s="26">
        <v>1080414365</v>
      </c>
      <c r="D623" s="26">
        <v>640136338</v>
      </c>
      <c r="E623" s="26">
        <v>640136338</v>
      </c>
      <c r="F623" s="26">
        <v>640136338</v>
      </c>
      <c r="G623" s="26">
        <v>640075802.90999997</v>
      </c>
      <c r="H623" s="26">
        <v>440278027</v>
      </c>
    </row>
    <row r="624" spans="1:8" x14ac:dyDescent="0.2">
      <c r="A624" s="10" t="s">
        <v>1157</v>
      </c>
      <c r="B624" s="72" t="s">
        <v>1045</v>
      </c>
      <c r="C624" s="26">
        <v>24887292</v>
      </c>
      <c r="D624" s="26">
        <v>7341617</v>
      </c>
      <c r="E624" s="26">
        <v>7341617</v>
      </c>
      <c r="F624" s="26">
        <v>7341617</v>
      </c>
      <c r="G624" s="26">
        <v>7340863.3399999999</v>
      </c>
      <c r="H624" s="26">
        <v>17545675</v>
      </c>
    </row>
    <row r="625" spans="1:8" ht="25.5" x14ac:dyDescent="0.2">
      <c r="A625" s="10" t="s">
        <v>1158</v>
      </c>
      <c r="B625" s="72" t="s">
        <v>1103</v>
      </c>
      <c r="C625" s="26">
        <v>24887292</v>
      </c>
      <c r="D625" s="26">
        <v>7341617</v>
      </c>
      <c r="E625" s="26">
        <v>7341617</v>
      </c>
      <c r="F625" s="26">
        <v>7341617</v>
      </c>
      <c r="G625" s="26">
        <v>7340863.3399999999</v>
      </c>
      <c r="H625" s="26">
        <v>17545675</v>
      </c>
    </row>
    <row r="626" spans="1:8" ht="25.5" x14ac:dyDescent="0.2">
      <c r="A626" s="10" t="s">
        <v>1159</v>
      </c>
      <c r="B626" s="72" t="s">
        <v>977</v>
      </c>
      <c r="C626" s="26">
        <v>717801297</v>
      </c>
      <c r="D626" s="26">
        <v>264281762</v>
      </c>
      <c r="E626" s="26">
        <v>264281762</v>
      </c>
      <c r="F626" s="26">
        <v>264281762</v>
      </c>
      <c r="G626" s="26">
        <v>264277245.56999999</v>
      </c>
      <c r="H626" s="26">
        <v>453519535</v>
      </c>
    </row>
    <row r="627" spans="1:8" x14ac:dyDescent="0.2">
      <c r="A627" s="10" t="s">
        <v>1160</v>
      </c>
      <c r="B627" s="72" t="s">
        <v>979</v>
      </c>
      <c r="C627" s="26">
        <v>1497639</v>
      </c>
      <c r="D627" s="26">
        <v>355199</v>
      </c>
      <c r="E627" s="26">
        <v>355199</v>
      </c>
      <c r="F627" s="26">
        <v>355199</v>
      </c>
      <c r="G627" s="26">
        <v>355170.24</v>
      </c>
      <c r="H627" s="26">
        <v>1142440</v>
      </c>
    </row>
    <row r="628" spans="1:8" x14ac:dyDescent="0.2">
      <c r="A628" s="10" t="s">
        <v>1161</v>
      </c>
      <c r="B628" s="72" t="s">
        <v>1107</v>
      </c>
      <c r="C628" s="26">
        <v>224429570</v>
      </c>
      <c r="D628" s="26">
        <v>219591070</v>
      </c>
      <c r="E628" s="26">
        <v>219591070</v>
      </c>
      <c r="F628" s="26">
        <v>219591070</v>
      </c>
      <c r="G628" s="26">
        <v>219590353.43000001</v>
      </c>
      <c r="H628" s="26">
        <v>4838500</v>
      </c>
    </row>
    <row r="629" spans="1:8" x14ac:dyDescent="0.2">
      <c r="A629" s="10" t="s">
        <v>1162</v>
      </c>
      <c r="B629" s="72" t="s">
        <v>987</v>
      </c>
      <c r="C629" s="26">
        <v>224480016</v>
      </c>
      <c r="D629" s="26">
        <v>0</v>
      </c>
      <c r="E629" s="26">
        <v>0</v>
      </c>
      <c r="F629" s="26">
        <v>0</v>
      </c>
      <c r="G629" s="26">
        <v>0</v>
      </c>
      <c r="H629" s="26">
        <v>224480016</v>
      </c>
    </row>
    <row r="630" spans="1:8" x14ac:dyDescent="0.2">
      <c r="A630" s="10" t="s">
        <v>1163</v>
      </c>
      <c r="B630" s="72" t="s">
        <v>989</v>
      </c>
      <c r="C630" s="26">
        <v>147546629</v>
      </c>
      <c r="D630" s="26">
        <v>8208054</v>
      </c>
      <c r="E630" s="26">
        <v>8208054</v>
      </c>
      <c r="F630" s="26">
        <v>8208054</v>
      </c>
      <c r="G630" s="26">
        <v>8207490.0099999998</v>
      </c>
      <c r="H630" s="26">
        <v>139338575</v>
      </c>
    </row>
    <row r="631" spans="1:8" x14ac:dyDescent="0.2">
      <c r="A631" s="10" t="s">
        <v>1164</v>
      </c>
      <c r="B631" s="72" t="s">
        <v>1112</v>
      </c>
      <c r="C631" s="26">
        <v>10046283</v>
      </c>
      <c r="D631" s="26">
        <v>2738339</v>
      </c>
      <c r="E631" s="26">
        <v>2738339</v>
      </c>
      <c r="F631" s="26">
        <v>2738339</v>
      </c>
      <c r="G631" s="26">
        <v>2738337.0300000003</v>
      </c>
      <c r="H631" s="26">
        <v>7307944</v>
      </c>
    </row>
    <row r="632" spans="1:8" x14ac:dyDescent="0.2">
      <c r="A632" s="10" t="s">
        <v>1165</v>
      </c>
      <c r="B632" s="72" t="s">
        <v>1114</v>
      </c>
      <c r="C632" s="26">
        <v>20840976</v>
      </c>
      <c r="D632" s="26">
        <v>13662541</v>
      </c>
      <c r="E632" s="26">
        <v>13662541</v>
      </c>
      <c r="F632" s="26">
        <v>13662541</v>
      </c>
      <c r="G632" s="26">
        <v>13661431.189999999</v>
      </c>
      <c r="H632" s="26">
        <v>7178435</v>
      </c>
    </row>
    <row r="633" spans="1:8" x14ac:dyDescent="0.2">
      <c r="A633" s="10" t="s">
        <v>1166</v>
      </c>
      <c r="B633" s="72" t="s">
        <v>1116</v>
      </c>
      <c r="C633" s="26">
        <v>60000000</v>
      </c>
      <c r="D633" s="26">
        <v>19726559</v>
      </c>
      <c r="E633" s="26">
        <v>19726559</v>
      </c>
      <c r="F633" s="26">
        <v>19726559</v>
      </c>
      <c r="G633" s="26">
        <v>19724463.670000002</v>
      </c>
      <c r="H633" s="26">
        <v>40273441</v>
      </c>
    </row>
    <row r="634" spans="1:8" x14ac:dyDescent="0.2">
      <c r="A634" s="10" t="s">
        <v>1167</v>
      </c>
      <c r="B634" s="72" t="s">
        <v>1118</v>
      </c>
      <c r="C634" s="26">
        <v>28960184</v>
      </c>
      <c r="D634" s="26">
        <v>0</v>
      </c>
      <c r="E634" s="26">
        <v>0</v>
      </c>
      <c r="F634" s="26">
        <v>0</v>
      </c>
      <c r="G634" s="26">
        <v>0</v>
      </c>
      <c r="H634" s="26">
        <v>28960184</v>
      </c>
    </row>
    <row r="635" spans="1:8" ht="25.5" x14ac:dyDescent="0.2">
      <c r="A635" s="10" t="s">
        <v>1168</v>
      </c>
      <c r="B635" s="72" t="s">
        <v>994</v>
      </c>
      <c r="C635" s="26">
        <v>452504476</v>
      </c>
      <c r="D635" s="26">
        <v>293543600</v>
      </c>
      <c r="E635" s="26">
        <v>293543600</v>
      </c>
      <c r="F635" s="26">
        <v>293543600</v>
      </c>
      <c r="G635" s="26">
        <v>293543600</v>
      </c>
      <c r="H635" s="26">
        <v>158960876</v>
      </c>
    </row>
    <row r="636" spans="1:8" ht="25.5" x14ac:dyDescent="0.2">
      <c r="A636" s="10" t="s">
        <v>1169</v>
      </c>
      <c r="B636" s="72" t="s">
        <v>996</v>
      </c>
      <c r="C636" s="26">
        <v>201130889</v>
      </c>
      <c r="D636" s="26">
        <v>130466500</v>
      </c>
      <c r="E636" s="26">
        <v>130466500</v>
      </c>
      <c r="F636" s="26">
        <v>130466500</v>
      </c>
      <c r="G636" s="26">
        <v>130466500</v>
      </c>
      <c r="H636" s="26">
        <v>70664389</v>
      </c>
    </row>
    <row r="637" spans="1:8" x14ac:dyDescent="0.2">
      <c r="A637" s="10" t="s">
        <v>1170</v>
      </c>
      <c r="B637" s="72" t="s">
        <v>1122</v>
      </c>
      <c r="C637" s="26">
        <v>201130889</v>
      </c>
      <c r="D637" s="26">
        <v>130466500</v>
      </c>
      <c r="E637" s="26">
        <v>130466500</v>
      </c>
      <c r="F637" s="26">
        <v>130466500</v>
      </c>
      <c r="G637" s="26">
        <v>130466500</v>
      </c>
      <c r="H637" s="26">
        <v>70664389</v>
      </c>
    </row>
    <row r="638" spans="1:8" ht="25.5" x14ac:dyDescent="0.2">
      <c r="A638" s="10" t="s">
        <v>1171</v>
      </c>
      <c r="B638" s="72" t="s">
        <v>1006</v>
      </c>
      <c r="C638" s="26">
        <v>251373587</v>
      </c>
      <c r="D638" s="26">
        <v>163077100</v>
      </c>
      <c r="E638" s="26">
        <v>163077100</v>
      </c>
      <c r="F638" s="26">
        <v>163077100</v>
      </c>
      <c r="G638" s="26">
        <v>163077100</v>
      </c>
      <c r="H638" s="26">
        <v>88296487</v>
      </c>
    </row>
    <row r="639" spans="1:8" x14ac:dyDescent="0.2">
      <c r="A639" s="10" t="s">
        <v>1172</v>
      </c>
      <c r="B639" s="72" t="s">
        <v>1008</v>
      </c>
      <c r="C639" s="26">
        <v>25152727</v>
      </c>
      <c r="D639" s="26">
        <v>16320300</v>
      </c>
      <c r="E639" s="26">
        <v>16320300</v>
      </c>
      <c r="F639" s="26">
        <v>16320300</v>
      </c>
      <c r="G639" s="26">
        <v>16320300</v>
      </c>
      <c r="H639" s="26">
        <v>8832427</v>
      </c>
    </row>
    <row r="640" spans="1:8" ht="25.5" x14ac:dyDescent="0.2">
      <c r="A640" s="10" t="s">
        <v>1173</v>
      </c>
      <c r="B640" s="72" t="s">
        <v>1010</v>
      </c>
      <c r="C640" s="26">
        <v>150818126</v>
      </c>
      <c r="D640" s="26">
        <v>97839800</v>
      </c>
      <c r="E640" s="26">
        <v>97839800</v>
      </c>
      <c r="F640" s="26">
        <v>97839800</v>
      </c>
      <c r="G640" s="26">
        <v>97839800</v>
      </c>
      <c r="H640" s="26">
        <v>52978326</v>
      </c>
    </row>
    <row r="641" spans="1:8" ht="25.5" x14ac:dyDescent="0.2">
      <c r="A641" s="10" t="s">
        <v>1174</v>
      </c>
      <c r="B641" s="72" t="s">
        <v>1012</v>
      </c>
      <c r="C641" s="26">
        <v>50250007</v>
      </c>
      <c r="D641" s="26">
        <v>32596700</v>
      </c>
      <c r="E641" s="26">
        <v>32596700</v>
      </c>
      <c r="F641" s="26">
        <v>32596700</v>
      </c>
      <c r="G641" s="26">
        <v>32596700</v>
      </c>
      <c r="H641" s="26">
        <v>17653307</v>
      </c>
    </row>
    <row r="642" spans="1:8" ht="25.5" x14ac:dyDescent="0.2">
      <c r="A642" s="10" t="s">
        <v>1175</v>
      </c>
      <c r="B642" s="72" t="s">
        <v>1014</v>
      </c>
      <c r="C642" s="26">
        <v>25152727</v>
      </c>
      <c r="D642" s="26">
        <v>16320300</v>
      </c>
      <c r="E642" s="26">
        <v>16320300</v>
      </c>
      <c r="F642" s="26">
        <v>16320300</v>
      </c>
      <c r="G642" s="26">
        <v>16320300</v>
      </c>
      <c r="H642" s="26">
        <v>8832427</v>
      </c>
    </row>
    <row r="643" spans="1:8" ht="25.5" x14ac:dyDescent="0.2">
      <c r="A643" s="10" t="s">
        <v>1176</v>
      </c>
      <c r="B643" s="72" t="s">
        <v>1136</v>
      </c>
      <c r="C643" s="26">
        <v>374042026</v>
      </c>
      <c r="D643" s="26">
        <v>2522140</v>
      </c>
      <c r="E643" s="26">
        <v>2522140</v>
      </c>
      <c r="F643" s="26">
        <v>2522140</v>
      </c>
      <c r="G643" s="26">
        <v>2522139.98</v>
      </c>
      <c r="H643" s="26">
        <v>371519886</v>
      </c>
    </row>
    <row r="644" spans="1:8" x14ac:dyDescent="0.2">
      <c r="A644" s="10" t="s">
        <v>1177</v>
      </c>
      <c r="B644" s="72" t="s">
        <v>1138</v>
      </c>
      <c r="C644" s="26">
        <v>374042026</v>
      </c>
      <c r="D644" s="26">
        <v>2522140</v>
      </c>
      <c r="E644" s="26">
        <v>2522140</v>
      </c>
      <c r="F644" s="26">
        <v>2522140</v>
      </c>
      <c r="G644" s="26">
        <v>2522139.98</v>
      </c>
      <c r="H644" s="26">
        <v>371519886</v>
      </c>
    </row>
    <row r="645" spans="1:8" x14ac:dyDescent="0.2">
      <c r="A645" s="10" t="s">
        <v>1178</v>
      </c>
      <c r="B645" s="72" t="s">
        <v>112</v>
      </c>
      <c r="C645" s="26">
        <v>17379150</v>
      </c>
      <c r="D645" s="26">
        <v>5700000</v>
      </c>
      <c r="E645" s="26">
        <v>5700000</v>
      </c>
      <c r="F645" s="26">
        <v>0</v>
      </c>
      <c r="G645" s="26">
        <v>0</v>
      </c>
      <c r="H645" s="26">
        <v>11679150</v>
      </c>
    </row>
    <row r="646" spans="1:8" x14ac:dyDescent="0.2">
      <c r="A646" s="10" t="s">
        <v>1179</v>
      </c>
      <c r="B646" s="72" t="s">
        <v>154</v>
      </c>
      <c r="C646" s="26">
        <v>5793050</v>
      </c>
      <c r="D646" s="26">
        <v>0</v>
      </c>
      <c r="E646" s="26">
        <v>0</v>
      </c>
      <c r="F646" s="26">
        <v>0</v>
      </c>
      <c r="G646" s="26">
        <v>0</v>
      </c>
      <c r="H646" s="26">
        <v>5793050</v>
      </c>
    </row>
    <row r="647" spans="1:8" x14ac:dyDescent="0.2">
      <c r="A647" s="10" t="s">
        <v>1180</v>
      </c>
      <c r="B647" s="72" t="s">
        <v>1028</v>
      </c>
      <c r="C647" s="26">
        <v>5793050</v>
      </c>
      <c r="D647" s="26">
        <v>0</v>
      </c>
      <c r="E647" s="26">
        <v>0</v>
      </c>
      <c r="F647" s="26">
        <v>0</v>
      </c>
      <c r="G647" s="26">
        <v>0</v>
      </c>
      <c r="H647" s="26">
        <v>5793050</v>
      </c>
    </row>
    <row r="648" spans="1:8" x14ac:dyDescent="0.2">
      <c r="A648" s="10" t="s">
        <v>1181</v>
      </c>
      <c r="B648" s="72" t="s">
        <v>114</v>
      </c>
      <c r="C648" s="26">
        <v>11586100</v>
      </c>
      <c r="D648" s="26">
        <v>5700000</v>
      </c>
      <c r="E648" s="26">
        <v>5700000</v>
      </c>
      <c r="F648" s="26">
        <v>0</v>
      </c>
      <c r="G648" s="26">
        <v>0</v>
      </c>
      <c r="H648" s="26">
        <v>5886100</v>
      </c>
    </row>
    <row r="649" spans="1:8" x14ac:dyDescent="0.2">
      <c r="A649" s="10" t="s">
        <v>1182</v>
      </c>
      <c r="B649" s="72" t="s">
        <v>1025</v>
      </c>
      <c r="C649" s="26">
        <v>11586100</v>
      </c>
      <c r="D649" s="26">
        <v>5700000</v>
      </c>
      <c r="E649" s="26">
        <v>5700000</v>
      </c>
      <c r="F649" s="26">
        <v>0</v>
      </c>
      <c r="G649" s="26">
        <v>0</v>
      </c>
      <c r="H649" s="26">
        <v>5886100</v>
      </c>
    </row>
    <row r="650" spans="1:8" x14ac:dyDescent="0.2">
      <c r="A650" s="10" t="s">
        <v>1183</v>
      </c>
      <c r="B650" s="72" t="s">
        <v>166</v>
      </c>
      <c r="C650" s="26">
        <v>100</v>
      </c>
      <c r="D650" s="26">
        <v>0</v>
      </c>
      <c r="E650" s="26">
        <v>0</v>
      </c>
      <c r="F650" s="26">
        <v>0</v>
      </c>
      <c r="G650" s="26">
        <v>0</v>
      </c>
      <c r="H650" s="26">
        <v>100</v>
      </c>
    </row>
    <row r="651" spans="1:8" x14ac:dyDescent="0.2">
      <c r="A651" s="10" t="s">
        <v>1184</v>
      </c>
      <c r="B651" s="72" t="s">
        <v>174</v>
      </c>
      <c r="C651" s="26">
        <v>100</v>
      </c>
      <c r="D651" s="26">
        <v>0</v>
      </c>
      <c r="E651" s="26">
        <v>0</v>
      </c>
      <c r="F651" s="26">
        <v>0</v>
      </c>
      <c r="G651" s="26">
        <v>0</v>
      </c>
      <c r="H651" s="26">
        <v>100</v>
      </c>
    </row>
    <row r="652" spans="1:8" ht="25.5" x14ac:dyDescent="0.2">
      <c r="A652" s="10" t="s">
        <v>1185</v>
      </c>
      <c r="B652" s="72" t="s">
        <v>1186</v>
      </c>
      <c r="C652" s="26">
        <v>10836363429</v>
      </c>
      <c r="D652" s="26">
        <v>5302373909</v>
      </c>
      <c r="E652" s="26">
        <v>5302373909</v>
      </c>
      <c r="F652" s="26">
        <v>5302373909</v>
      </c>
      <c r="G652" s="26">
        <v>5302373909</v>
      </c>
      <c r="H652" s="26">
        <v>5533989520</v>
      </c>
    </row>
    <row r="653" spans="1:8" x14ac:dyDescent="0.2">
      <c r="A653" s="10" t="s">
        <v>1187</v>
      </c>
      <c r="B653" s="72" t="s">
        <v>1188</v>
      </c>
      <c r="C653" s="26">
        <v>3535519393</v>
      </c>
      <c r="D653" s="26">
        <v>1362360419</v>
      </c>
      <c r="E653" s="26">
        <v>1362360419</v>
      </c>
      <c r="F653" s="26">
        <v>1362360419</v>
      </c>
      <c r="G653" s="26">
        <v>1362360419</v>
      </c>
      <c r="H653" s="26">
        <v>2173158974</v>
      </c>
    </row>
    <row r="654" spans="1:8" x14ac:dyDescent="0.2">
      <c r="A654" s="10" t="s">
        <v>1189</v>
      </c>
      <c r="B654" s="72" t="s">
        <v>1190</v>
      </c>
      <c r="C654" s="26">
        <v>3473610354</v>
      </c>
      <c r="D654" s="26">
        <v>1288826532</v>
      </c>
      <c r="E654" s="26">
        <v>1288826532</v>
      </c>
      <c r="F654" s="26">
        <v>1288826532</v>
      </c>
      <c r="G654" s="26">
        <v>1288826532</v>
      </c>
      <c r="H654" s="26">
        <v>2184783822</v>
      </c>
    </row>
    <row r="655" spans="1:8" ht="25.5" x14ac:dyDescent="0.2">
      <c r="A655" s="10" t="s">
        <v>1191</v>
      </c>
      <c r="B655" s="72" t="s">
        <v>1192</v>
      </c>
      <c r="C655" s="26">
        <v>1956100775</v>
      </c>
      <c r="D655" s="26">
        <v>1362360420</v>
      </c>
      <c r="E655" s="26">
        <v>1362360420</v>
      </c>
      <c r="F655" s="26">
        <v>1362360420</v>
      </c>
      <c r="G655" s="26">
        <v>1362360420</v>
      </c>
      <c r="H655" s="26">
        <v>593740355</v>
      </c>
    </row>
    <row r="656" spans="1:8" ht="25.5" x14ac:dyDescent="0.2">
      <c r="A656" s="10" t="s">
        <v>1193</v>
      </c>
      <c r="B656" s="72" t="s">
        <v>1194</v>
      </c>
      <c r="C656" s="26">
        <v>1871132907</v>
      </c>
      <c r="D656" s="26">
        <v>1288826538</v>
      </c>
      <c r="E656" s="26">
        <v>1288826538</v>
      </c>
      <c r="F656" s="26">
        <v>1288826538</v>
      </c>
      <c r="G656" s="26">
        <v>1288826538</v>
      </c>
      <c r="H656" s="26">
        <v>582306369</v>
      </c>
    </row>
    <row r="657" spans="1:8" ht="25.5" x14ac:dyDescent="0.2">
      <c r="A657" s="10" t="s">
        <v>1195</v>
      </c>
      <c r="B657" s="72" t="s">
        <v>1196</v>
      </c>
      <c r="C657" s="26">
        <v>7144045803</v>
      </c>
      <c r="D657" s="26">
        <v>5694842396</v>
      </c>
      <c r="E657" s="26">
        <v>5694842396</v>
      </c>
      <c r="F657" s="26">
        <v>3097174556</v>
      </c>
      <c r="G657" s="26">
        <v>3097174556</v>
      </c>
      <c r="H657" s="26">
        <v>1449203407</v>
      </c>
    </row>
    <row r="658" spans="1:8" ht="25.5" x14ac:dyDescent="0.2">
      <c r="A658" s="10" t="s">
        <v>1197</v>
      </c>
      <c r="B658" s="72" t="s">
        <v>1198</v>
      </c>
      <c r="C658" s="26">
        <v>1094278672</v>
      </c>
      <c r="D658" s="26">
        <v>1094278672</v>
      </c>
      <c r="E658" s="26">
        <v>1094278672</v>
      </c>
      <c r="F658" s="26">
        <v>350169176</v>
      </c>
      <c r="G658" s="26">
        <v>350169176</v>
      </c>
      <c r="H658" s="26">
        <v>0</v>
      </c>
    </row>
    <row r="659" spans="1:8" ht="25.5" x14ac:dyDescent="0.2">
      <c r="A659" s="10" t="s">
        <v>1199</v>
      </c>
      <c r="B659" s="72" t="s">
        <v>1200</v>
      </c>
      <c r="C659" s="26">
        <v>3634428119</v>
      </c>
      <c r="D659" s="26">
        <v>3634428119</v>
      </c>
      <c r="E659" s="26">
        <v>3634428119</v>
      </c>
      <c r="F659" s="26">
        <v>1780869775</v>
      </c>
      <c r="G659" s="26">
        <v>1780869775</v>
      </c>
      <c r="H659" s="26">
        <v>0</v>
      </c>
    </row>
    <row r="660" spans="1:8" ht="51" x14ac:dyDescent="0.2">
      <c r="A660" s="10" t="s">
        <v>1201</v>
      </c>
      <c r="B660" s="72" t="s">
        <v>1202</v>
      </c>
      <c r="C660" s="26">
        <v>1731756960</v>
      </c>
      <c r="D660" s="26">
        <v>966135605</v>
      </c>
      <c r="E660" s="26">
        <v>966135605</v>
      </c>
      <c r="F660" s="26">
        <v>966135605</v>
      </c>
      <c r="G660" s="26">
        <v>966135605</v>
      </c>
      <c r="H660" s="26">
        <v>765621355</v>
      </c>
    </row>
    <row r="661" spans="1:8" ht="51" x14ac:dyDescent="0.2">
      <c r="A661" s="10" t="s">
        <v>1203</v>
      </c>
      <c r="B661" s="72" t="s">
        <v>1204</v>
      </c>
      <c r="C661" s="26">
        <v>683582052</v>
      </c>
      <c r="D661" s="26">
        <v>0</v>
      </c>
      <c r="E661" s="26">
        <v>0</v>
      </c>
      <c r="F661" s="26">
        <v>0</v>
      </c>
      <c r="G661" s="26">
        <v>0</v>
      </c>
      <c r="H661" s="26">
        <v>683582052</v>
      </c>
    </row>
    <row r="662" spans="1:8" ht="25.5" x14ac:dyDescent="0.2">
      <c r="A662" s="10" t="s">
        <v>1205</v>
      </c>
      <c r="B662" s="72" t="s">
        <v>1206</v>
      </c>
      <c r="C662" s="26">
        <v>139878611</v>
      </c>
      <c r="D662" s="26">
        <v>78413378</v>
      </c>
      <c r="E662" s="26">
        <v>78413378</v>
      </c>
      <c r="F662" s="26">
        <v>42770537</v>
      </c>
      <c r="G662" s="26">
        <v>42770537</v>
      </c>
      <c r="H662" s="26">
        <v>61465233</v>
      </c>
    </row>
    <row r="663" spans="1:8" x14ac:dyDescent="0.2">
      <c r="A663" s="10" t="s">
        <v>1207</v>
      </c>
      <c r="B663" s="72" t="s">
        <v>1208</v>
      </c>
      <c r="C663" s="26">
        <v>78413378</v>
      </c>
      <c r="D663" s="26">
        <v>78413378</v>
      </c>
      <c r="E663" s="26">
        <v>78413378</v>
      </c>
      <c r="F663" s="26">
        <v>42770537</v>
      </c>
      <c r="G663" s="26">
        <v>42770537</v>
      </c>
      <c r="H663" s="26">
        <v>0</v>
      </c>
    </row>
    <row r="664" spans="1:8" x14ac:dyDescent="0.2">
      <c r="A664" s="10" t="s">
        <v>1209</v>
      </c>
      <c r="B664" s="72" t="s">
        <v>1210</v>
      </c>
      <c r="C664" s="26">
        <v>9465233</v>
      </c>
      <c r="D664" s="26">
        <v>0</v>
      </c>
      <c r="E664" s="26">
        <v>0</v>
      </c>
      <c r="F664" s="26">
        <v>0</v>
      </c>
      <c r="G664" s="26">
        <v>0</v>
      </c>
      <c r="H664" s="26">
        <v>9465233</v>
      </c>
    </row>
    <row r="665" spans="1:8" x14ac:dyDescent="0.2">
      <c r="A665" s="10" t="s">
        <v>1211</v>
      </c>
      <c r="B665" s="72" t="s">
        <v>1212</v>
      </c>
      <c r="C665" s="26">
        <v>52000000</v>
      </c>
      <c r="D665" s="26">
        <v>0</v>
      </c>
      <c r="E665" s="26">
        <v>0</v>
      </c>
      <c r="F665" s="26">
        <v>0</v>
      </c>
      <c r="G665" s="26">
        <v>0</v>
      </c>
      <c r="H665" s="26">
        <v>52000000</v>
      </c>
    </row>
    <row r="666" spans="1:8" x14ac:dyDescent="0.2">
      <c r="A666" s="10" t="s">
        <v>1213</v>
      </c>
      <c r="B666" s="72" t="s">
        <v>1214</v>
      </c>
      <c r="C666" s="26">
        <v>2611408900</v>
      </c>
      <c r="D666" s="26">
        <v>2284608870</v>
      </c>
      <c r="E666" s="26">
        <v>2284608870</v>
      </c>
      <c r="F666" s="26">
        <v>906542552</v>
      </c>
      <c r="G666" s="26">
        <v>906542552</v>
      </c>
      <c r="H666" s="26">
        <v>326800030</v>
      </c>
    </row>
    <row r="667" spans="1:8" x14ac:dyDescent="0.2">
      <c r="A667" s="10" t="s">
        <v>1215</v>
      </c>
      <c r="B667" s="72" t="s">
        <v>1216</v>
      </c>
      <c r="C667" s="26">
        <v>322581206</v>
      </c>
      <c r="D667" s="26">
        <v>275781206</v>
      </c>
      <c r="E667" s="26">
        <v>275781206</v>
      </c>
      <c r="F667" s="26">
        <v>172364612</v>
      </c>
      <c r="G667" s="26">
        <v>172364612</v>
      </c>
      <c r="H667" s="26">
        <v>46800000</v>
      </c>
    </row>
    <row r="668" spans="1:8" ht="25.5" x14ac:dyDescent="0.2">
      <c r="A668" s="10" t="s">
        <v>1217</v>
      </c>
      <c r="B668" s="72" t="s">
        <v>1218</v>
      </c>
      <c r="C668" s="26">
        <v>0</v>
      </c>
      <c r="D668" s="26">
        <v>0</v>
      </c>
      <c r="E668" s="26">
        <v>0</v>
      </c>
      <c r="F668" s="26">
        <v>0</v>
      </c>
      <c r="G668" s="26">
        <v>0</v>
      </c>
      <c r="H668" s="26">
        <v>0</v>
      </c>
    </row>
    <row r="669" spans="1:8" ht="25.5" x14ac:dyDescent="0.2">
      <c r="A669" s="10" t="s">
        <v>1219</v>
      </c>
      <c r="B669" s="72" t="s">
        <v>1220</v>
      </c>
      <c r="C669" s="26">
        <v>46800000</v>
      </c>
      <c r="D669" s="26">
        <v>0</v>
      </c>
      <c r="E669" s="26">
        <v>0</v>
      </c>
      <c r="F669" s="26">
        <v>0</v>
      </c>
      <c r="G669" s="26">
        <v>0</v>
      </c>
      <c r="H669" s="26">
        <v>46800000</v>
      </c>
    </row>
    <row r="670" spans="1:8" x14ac:dyDescent="0.2">
      <c r="A670" s="10" t="s">
        <v>1221</v>
      </c>
      <c r="B670" s="72" t="s">
        <v>1222</v>
      </c>
      <c r="C670" s="26">
        <v>30264036</v>
      </c>
      <c r="D670" s="26">
        <v>30264036</v>
      </c>
      <c r="E670" s="26">
        <v>30264036</v>
      </c>
      <c r="F670" s="26">
        <v>8686500</v>
      </c>
      <c r="G670" s="26">
        <v>8686500</v>
      </c>
      <c r="H670" s="26">
        <v>0</v>
      </c>
    </row>
    <row r="671" spans="1:8" ht="25.5" x14ac:dyDescent="0.2">
      <c r="A671" s="10" t="s">
        <v>1223</v>
      </c>
      <c r="B671" s="72" t="s">
        <v>1224</v>
      </c>
      <c r="C671" s="26">
        <v>245517170</v>
      </c>
      <c r="D671" s="26">
        <v>245517170</v>
      </c>
      <c r="E671" s="26">
        <v>245517170</v>
      </c>
      <c r="F671" s="26">
        <v>163678112</v>
      </c>
      <c r="G671" s="26">
        <v>163678112</v>
      </c>
      <c r="H671" s="26">
        <v>0</v>
      </c>
    </row>
    <row r="672" spans="1:8" ht="25.5" x14ac:dyDescent="0.2">
      <c r="A672" s="10" t="s">
        <v>1225</v>
      </c>
      <c r="B672" s="72" t="s">
        <v>1226</v>
      </c>
      <c r="C672" s="26">
        <v>858827694</v>
      </c>
      <c r="D672" s="26">
        <v>858827694</v>
      </c>
      <c r="E672" s="26">
        <v>858827694</v>
      </c>
      <c r="F672" s="26">
        <v>309177970</v>
      </c>
      <c r="G672" s="26">
        <v>309177970</v>
      </c>
      <c r="H672" s="26">
        <v>0</v>
      </c>
    </row>
    <row r="673" spans="1:8" ht="25.5" x14ac:dyDescent="0.2">
      <c r="A673" s="10" t="s">
        <v>1227</v>
      </c>
      <c r="B673" s="72" t="s">
        <v>1228</v>
      </c>
      <c r="C673" s="26">
        <v>0</v>
      </c>
      <c r="D673" s="26">
        <v>0</v>
      </c>
      <c r="E673" s="26">
        <v>0</v>
      </c>
      <c r="F673" s="26">
        <v>0</v>
      </c>
      <c r="G673" s="26">
        <v>0</v>
      </c>
      <c r="H673" s="26">
        <v>0</v>
      </c>
    </row>
    <row r="674" spans="1:8" ht="25.5" x14ac:dyDescent="0.2">
      <c r="A674" s="10" t="s">
        <v>1229</v>
      </c>
      <c r="B674" s="72" t="s">
        <v>1230</v>
      </c>
      <c r="C674" s="26">
        <v>858827694</v>
      </c>
      <c r="D674" s="26">
        <v>858827694</v>
      </c>
      <c r="E674" s="26">
        <v>858827694</v>
      </c>
      <c r="F674" s="26">
        <v>309177970</v>
      </c>
      <c r="G674" s="26">
        <v>309177970</v>
      </c>
      <c r="H674" s="26">
        <v>0</v>
      </c>
    </row>
    <row r="675" spans="1:8" x14ac:dyDescent="0.2">
      <c r="A675" s="10" t="s">
        <v>1231</v>
      </c>
      <c r="B675" s="72" t="s">
        <v>1232</v>
      </c>
      <c r="C675" s="26">
        <v>1430000000</v>
      </c>
      <c r="D675" s="26">
        <v>1149999970</v>
      </c>
      <c r="E675" s="26">
        <v>1149999970</v>
      </c>
      <c r="F675" s="26">
        <v>424999970</v>
      </c>
      <c r="G675" s="26">
        <v>424999970</v>
      </c>
      <c r="H675" s="26">
        <v>280000030</v>
      </c>
    </row>
    <row r="676" spans="1:8" ht="25.5" x14ac:dyDescent="0.2">
      <c r="A676" s="10" t="s">
        <v>1233</v>
      </c>
      <c r="B676" s="72" t="s">
        <v>1234</v>
      </c>
      <c r="C676" s="26">
        <v>30000000</v>
      </c>
      <c r="D676" s="26">
        <v>0</v>
      </c>
      <c r="E676" s="26">
        <v>0</v>
      </c>
      <c r="F676" s="26">
        <v>0</v>
      </c>
      <c r="G676" s="26">
        <v>0</v>
      </c>
      <c r="H676" s="26">
        <v>30000000</v>
      </c>
    </row>
    <row r="677" spans="1:8" x14ac:dyDescent="0.2">
      <c r="A677" s="10" t="s">
        <v>1235</v>
      </c>
      <c r="B677" s="72" t="s">
        <v>1236</v>
      </c>
      <c r="C677" s="26">
        <v>50000000</v>
      </c>
      <c r="D677" s="26">
        <v>0</v>
      </c>
      <c r="E677" s="26">
        <v>0</v>
      </c>
      <c r="F677" s="26">
        <v>0</v>
      </c>
      <c r="G677" s="26">
        <v>0</v>
      </c>
      <c r="H677" s="26">
        <v>50000000</v>
      </c>
    </row>
    <row r="678" spans="1:8" ht="25.5" x14ac:dyDescent="0.2">
      <c r="A678" s="10" t="s">
        <v>1237</v>
      </c>
      <c r="B678" s="72" t="s">
        <v>1238</v>
      </c>
      <c r="C678" s="26">
        <v>50000000</v>
      </c>
      <c r="D678" s="26">
        <v>0</v>
      </c>
      <c r="E678" s="26">
        <v>0</v>
      </c>
      <c r="F678" s="26">
        <v>0</v>
      </c>
      <c r="G678" s="26">
        <v>0</v>
      </c>
      <c r="H678" s="26">
        <v>50000000</v>
      </c>
    </row>
    <row r="679" spans="1:8" ht="25.5" x14ac:dyDescent="0.2">
      <c r="A679" s="10" t="s">
        <v>1239</v>
      </c>
      <c r="B679" s="72" t="s">
        <v>1240</v>
      </c>
      <c r="C679" s="26">
        <v>800000000</v>
      </c>
      <c r="D679" s="26">
        <v>799999970</v>
      </c>
      <c r="E679" s="26">
        <v>799999970</v>
      </c>
      <c r="F679" s="26">
        <v>249999970</v>
      </c>
      <c r="G679" s="26">
        <v>249999970</v>
      </c>
      <c r="H679" s="26">
        <v>30</v>
      </c>
    </row>
    <row r="680" spans="1:8" x14ac:dyDescent="0.2">
      <c r="A680" s="10" t="s">
        <v>1241</v>
      </c>
      <c r="B680" s="72" t="s">
        <v>1242</v>
      </c>
      <c r="C680" s="26">
        <v>70000000</v>
      </c>
      <c r="D680" s="26">
        <v>0</v>
      </c>
      <c r="E680" s="26">
        <v>0</v>
      </c>
      <c r="F680" s="26">
        <v>0</v>
      </c>
      <c r="G680" s="26">
        <v>0</v>
      </c>
      <c r="H680" s="26">
        <v>70000000</v>
      </c>
    </row>
    <row r="681" spans="1:8" ht="25.5" x14ac:dyDescent="0.2">
      <c r="A681" s="10" t="s">
        <v>1243</v>
      </c>
      <c r="B681" s="72" t="s">
        <v>1244</v>
      </c>
      <c r="C681" s="26">
        <v>50000000</v>
      </c>
      <c r="D681" s="26">
        <v>0</v>
      </c>
      <c r="E681" s="26">
        <v>0</v>
      </c>
      <c r="F681" s="26">
        <v>0</v>
      </c>
      <c r="G681" s="26">
        <v>0</v>
      </c>
      <c r="H681" s="26">
        <v>50000000</v>
      </c>
    </row>
    <row r="682" spans="1:8" x14ac:dyDescent="0.2">
      <c r="A682" s="10" t="s">
        <v>1245</v>
      </c>
      <c r="B682" s="72" t="s">
        <v>1246</v>
      </c>
      <c r="C682" s="26">
        <v>30000000</v>
      </c>
      <c r="D682" s="26">
        <v>0</v>
      </c>
      <c r="E682" s="26">
        <v>0</v>
      </c>
      <c r="F682" s="26">
        <v>0</v>
      </c>
      <c r="G682" s="26">
        <v>0</v>
      </c>
      <c r="H682" s="26">
        <v>30000000</v>
      </c>
    </row>
    <row r="683" spans="1:8" x14ac:dyDescent="0.2">
      <c r="A683" s="10" t="s">
        <v>1247</v>
      </c>
      <c r="B683" s="72" t="s">
        <v>1248</v>
      </c>
      <c r="C683" s="26">
        <v>350000000</v>
      </c>
      <c r="D683" s="26">
        <v>350000000</v>
      </c>
      <c r="E683" s="26">
        <v>350000000</v>
      </c>
      <c r="F683" s="26">
        <v>175000000</v>
      </c>
      <c r="G683" s="26">
        <v>175000000</v>
      </c>
      <c r="H683" s="26">
        <v>0</v>
      </c>
    </row>
    <row r="684" spans="1:8" ht="51" x14ac:dyDescent="0.2">
      <c r="A684" s="10" t="s">
        <v>1249</v>
      </c>
      <c r="B684" s="72" t="s">
        <v>1250</v>
      </c>
      <c r="C684" s="26">
        <v>370154071</v>
      </c>
      <c r="D684" s="26">
        <v>254705600</v>
      </c>
      <c r="E684" s="26">
        <v>234705600</v>
      </c>
      <c r="F684" s="26">
        <v>70411680</v>
      </c>
      <c r="G684" s="26">
        <v>70411680</v>
      </c>
      <c r="H684" s="26">
        <v>115448471</v>
      </c>
    </row>
    <row r="685" spans="1:8" ht="38.25" x14ac:dyDescent="0.2">
      <c r="A685" s="10" t="s">
        <v>1251</v>
      </c>
      <c r="B685" s="72" t="s">
        <v>1252</v>
      </c>
      <c r="C685" s="26">
        <v>370154071</v>
      </c>
      <c r="D685" s="26">
        <v>254705600</v>
      </c>
      <c r="E685" s="26">
        <v>234705600</v>
      </c>
      <c r="F685" s="26">
        <v>70411680</v>
      </c>
      <c r="G685" s="26">
        <v>70411680</v>
      </c>
      <c r="H685" s="26">
        <v>115448471</v>
      </c>
    </row>
    <row r="686" spans="1:8" x14ac:dyDescent="0.2">
      <c r="A686" s="10" t="s">
        <v>1253</v>
      </c>
      <c r="B686" s="72" t="s">
        <v>1254</v>
      </c>
      <c r="C686" s="26">
        <v>0</v>
      </c>
      <c r="D686" s="26">
        <v>0</v>
      </c>
      <c r="E686" s="26">
        <v>0</v>
      </c>
      <c r="F686" s="26">
        <v>0</v>
      </c>
      <c r="G686" s="26">
        <v>0</v>
      </c>
      <c r="H686" s="26">
        <v>0</v>
      </c>
    </row>
    <row r="687" spans="1:8" ht="25.5" x14ac:dyDescent="0.2">
      <c r="A687" s="10" t="s">
        <v>1255</v>
      </c>
      <c r="B687" s="72" t="s">
        <v>1256</v>
      </c>
      <c r="C687" s="26">
        <v>65096936</v>
      </c>
      <c r="D687" s="26">
        <v>65096936</v>
      </c>
      <c r="E687" s="26">
        <v>65096936</v>
      </c>
      <c r="F687" s="26">
        <v>19529081</v>
      </c>
      <c r="G687" s="26">
        <v>19529081</v>
      </c>
      <c r="H687" s="26">
        <v>0</v>
      </c>
    </row>
    <row r="688" spans="1:8" x14ac:dyDescent="0.2">
      <c r="A688" s="10" t="s">
        <v>1257</v>
      </c>
      <c r="B688" s="72" t="s">
        <v>1258</v>
      </c>
      <c r="C688" s="26">
        <v>49946124</v>
      </c>
      <c r="D688" s="26">
        <v>49946124</v>
      </c>
      <c r="E688" s="26">
        <v>49946124</v>
      </c>
      <c r="F688" s="26">
        <v>14983837</v>
      </c>
      <c r="G688" s="26">
        <v>14983837</v>
      </c>
      <c r="H688" s="26">
        <v>0</v>
      </c>
    </row>
    <row r="689" spans="1:8" ht="25.5" x14ac:dyDescent="0.2">
      <c r="A689" s="10" t="s">
        <v>1259</v>
      </c>
      <c r="B689" s="72" t="s">
        <v>1260</v>
      </c>
      <c r="C689" s="26">
        <v>65000000</v>
      </c>
      <c r="D689" s="26">
        <v>65000000</v>
      </c>
      <c r="E689" s="26">
        <v>45000000</v>
      </c>
      <c r="F689" s="26">
        <v>13500000</v>
      </c>
      <c r="G689" s="26">
        <v>13500000</v>
      </c>
      <c r="H689" s="26">
        <v>0</v>
      </c>
    </row>
    <row r="690" spans="1:8" ht="38.25" x14ac:dyDescent="0.2">
      <c r="A690" s="10" t="s">
        <v>1261</v>
      </c>
      <c r="B690" s="72" t="s">
        <v>1262</v>
      </c>
      <c r="C690" s="26">
        <v>45000000</v>
      </c>
      <c r="D690" s="26">
        <v>45000000</v>
      </c>
      <c r="E690" s="26">
        <v>45000000</v>
      </c>
      <c r="F690" s="26">
        <v>13500000</v>
      </c>
      <c r="G690" s="26">
        <v>13500000</v>
      </c>
      <c r="H690" s="26">
        <v>0</v>
      </c>
    </row>
    <row r="691" spans="1:8" x14ac:dyDescent="0.2">
      <c r="A691" s="10" t="s">
        <v>1263</v>
      </c>
      <c r="B691" s="72" t="s">
        <v>1264</v>
      </c>
      <c r="C691" s="26">
        <v>80000000</v>
      </c>
      <c r="D691" s="26">
        <v>29662540</v>
      </c>
      <c r="E691" s="26">
        <v>29662540</v>
      </c>
      <c r="F691" s="26">
        <v>8898762</v>
      </c>
      <c r="G691" s="26">
        <v>8898762</v>
      </c>
      <c r="H691" s="26">
        <v>50337460</v>
      </c>
    </row>
    <row r="692" spans="1:8" ht="25.5" x14ac:dyDescent="0.2">
      <c r="A692" s="10" t="s">
        <v>1265</v>
      </c>
      <c r="B692" s="72" t="s">
        <v>1266</v>
      </c>
      <c r="C692" s="26">
        <v>65111011</v>
      </c>
      <c r="D692" s="26">
        <v>0</v>
      </c>
      <c r="E692" s="26">
        <v>0</v>
      </c>
      <c r="F692" s="26">
        <v>0</v>
      </c>
      <c r="G692" s="26">
        <v>0</v>
      </c>
      <c r="H692" s="26">
        <v>65111011</v>
      </c>
    </row>
    <row r="693" spans="1:8" ht="25.5" x14ac:dyDescent="0.2">
      <c r="A693" s="10" t="s">
        <v>1267</v>
      </c>
      <c r="B693" s="72" t="s">
        <v>1268</v>
      </c>
      <c r="C693" s="26">
        <v>58240000</v>
      </c>
      <c r="D693" s="26">
        <v>0</v>
      </c>
      <c r="E693" s="26">
        <v>0</v>
      </c>
      <c r="F693" s="26">
        <v>0</v>
      </c>
      <c r="G693" s="26">
        <v>0</v>
      </c>
      <c r="H693" s="26">
        <v>58240000</v>
      </c>
    </row>
    <row r="694" spans="1:8" ht="25.5" x14ac:dyDescent="0.2">
      <c r="A694" s="10" t="s">
        <v>1269</v>
      </c>
      <c r="B694" s="72" t="s">
        <v>1270</v>
      </c>
      <c r="C694" s="26">
        <v>58240000</v>
      </c>
      <c r="D694" s="26">
        <v>0</v>
      </c>
      <c r="E694" s="26">
        <v>0</v>
      </c>
      <c r="F694" s="26">
        <v>0</v>
      </c>
      <c r="G694" s="26">
        <v>0</v>
      </c>
      <c r="H694" s="26">
        <v>58240000</v>
      </c>
    </row>
    <row r="695" spans="1:8" x14ac:dyDescent="0.2">
      <c r="A695" s="10" t="s">
        <v>1271</v>
      </c>
      <c r="B695" s="72" t="s">
        <v>1272</v>
      </c>
      <c r="C695" s="26">
        <v>58240000</v>
      </c>
      <c r="D695" s="26">
        <v>0</v>
      </c>
      <c r="E695" s="26">
        <v>0</v>
      </c>
      <c r="F695" s="26">
        <v>0</v>
      </c>
      <c r="G695" s="26">
        <v>0</v>
      </c>
      <c r="H695" s="26">
        <v>58240000</v>
      </c>
    </row>
    <row r="696" spans="1:8" ht="25.5" x14ac:dyDescent="0.2">
      <c r="A696" s="10" t="s">
        <v>1273</v>
      </c>
      <c r="B696" s="72" t="s">
        <v>1274</v>
      </c>
      <c r="C696" s="26">
        <v>5748489554</v>
      </c>
      <c r="D696" s="26">
        <v>4431660889</v>
      </c>
      <c r="E696" s="26">
        <v>4289816629</v>
      </c>
      <c r="F696" s="26">
        <v>4112345896</v>
      </c>
      <c r="G696" s="26">
        <v>4112345896</v>
      </c>
      <c r="H696" s="26">
        <v>1316828665</v>
      </c>
    </row>
    <row r="697" spans="1:8" ht="25.5" x14ac:dyDescent="0.2">
      <c r="A697" s="10" t="s">
        <v>1275</v>
      </c>
      <c r="B697" s="72" t="s">
        <v>1276</v>
      </c>
      <c r="C697" s="26">
        <v>407737897</v>
      </c>
      <c r="D697" s="26">
        <v>407737397</v>
      </c>
      <c r="E697" s="26">
        <v>284537397</v>
      </c>
      <c r="F697" s="26">
        <v>185566664</v>
      </c>
      <c r="G697" s="26">
        <v>185566664</v>
      </c>
      <c r="H697" s="26">
        <v>500</v>
      </c>
    </row>
    <row r="698" spans="1:8" ht="38.25" x14ac:dyDescent="0.2">
      <c r="A698" s="10" t="s">
        <v>1277</v>
      </c>
      <c r="B698" s="72" t="s">
        <v>1278</v>
      </c>
      <c r="C698" s="26">
        <v>90800457</v>
      </c>
      <c r="D698" s="26">
        <v>90800257</v>
      </c>
      <c r="E698" s="26">
        <v>90800257</v>
      </c>
      <c r="F698" s="26">
        <v>80000000</v>
      </c>
      <c r="G698" s="26">
        <v>80000000</v>
      </c>
      <c r="H698" s="26">
        <v>200</v>
      </c>
    </row>
    <row r="699" spans="1:8" ht="38.25" x14ac:dyDescent="0.2">
      <c r="A699" s="10" t="s">
        <v>1279</v>
      </c>
      <c r="B699" s="72" t="s">
        <v>1280</v>
      </c>
      <c r="C699" s="26">
        <v>80000000</v>
      </c>
      <c r="D699" s="26">
        <v>80000000</v>
      </c>
      <c r="E699" s="26">
        <v>80000000</v>
      </c>
      <c r="F699" s="26">
        <v>80000000</v>
      </c>
      <c r="G699" s="26">
        <v>80000000</v>
      </c>
      <c r="H699" s="26">
        <v>0</v>
      </c>
    </row>
    <row r="700" spans="1:8" ht="25.5" x14ac:dyDescent="0.2">
      <c r="A700" s="10" t="s">
        <v>1281</v>
      </c>
      <c r="B700" s="72" t="s">
        <v>1282</v>
      </c>
      <c r="C700" s="26">
        <v>100</v>
      </c>
      <c r="D700" s="26">
        <v>0</v>
      </c>
      <c r="E700" s="26">
        <v>0</v>
      </c>
      <c r="F700" s="26">
        <v>0</v>
      </c>
      <c r="G700" s="26">
        <v>0</v>
      </c>
      <c r="H700" s="26">
        <v>100</v>
      </c>
    </row>
    <row r="701" spans="1:8" ht="25.5" x14ac:dyDescent="0.2">
      <c r="A701" s="10" t="s">
        <v>1283</v>
      </c>
      <c r="B701" s="72" t="s">
        <v>1284</v>
      </c>
      <c r="C701" s="26">
        <v>0</v>
      </c>
      <c r="D701" s="26">
        <v>0</v>
      </c>
      <c r="E701" s="26">
        <v>0</v>
      </c>
      <c r="F701" s="26">
        <v>0</v>
      </c>
      <c r="G701" s="26">
        <v>0</v>
      </c>
      <c r="H701" s="26">
        <v>0</v>
      </c>
    </row>
    <row r="702" spans="1:8" ht="25.5" x14ac:dyDescent="0.2">
      <c r="A702" s="10" t="s">
        <v>1285</v>
      </c>
      <c r="B702" s="72" t="s">
        <v>1286</v>
      </c>
      <c r="C702" s="26">
        <v>10800257</v>
      </c>
      <c r="D702" s="26">
        <v>10800257</v>
      </c>
      <c r="E702" s="26">
        <v>10800257</v>
      </c>
      <c r="F702" s="26">
        <v>0</v>
      </c>
      <c r="G702" s="26">
        <v>0</v>
      </c>
      <c r="H702" s="26">
        <v>0</v>
      </c>
    </row>
    <row r="703" spans="1:8" x14ac:dyDescent="0.2">
      <c r="A703" s="10" t="s">
        <v>1287</v>
      </c>
      <c r="B703" s="72" t="s">
        <v>1288</v>
      </c>
      <c r="C703" s="26">
        <v>0</v>
      </c>
      <c r="D703" s="26">
        <v>0</v>
      </c>
      <c r="E703" s="26">
        <v>0</v>
      </c>
      <c r="F703" s="26">
        <v>0</v>
      </c>
      <c r="G703" s="26">
        <v>0</v>
      </c>
      <c r="H703" s="26">
        <v>0</v>
      </c>
    </row>
    <row r="704" spans="1:8" x14ac:dyDescent="0.2">
      <c r="A704" s="10" t="s">
        <v>1289</v>
      </c>
      <c r="B704" s="72" t="s">
        <v>1290</v>
      </c>
      <c r="C704" s="26">
        <v>0</v>
      </c>
      <c r="D704" s="26">
        <v>0</v>
      </c>
      <c r="E704" s="26">
        <v>0</v>
      </c>
      <c r="F704" s="26">
        <v>0</v>
      </c>
      <c r="G704" s="26">
        <v>0</v>
      </c>
      <c r="H704" s="26">
        <v>0</v>
      </c>
    </row>
    <row r="705" spans="1:8" x14ac:dyDescent="0.2">
      <c r="A705" s="10" t="s">
        <v>1291</v>
      </c>
      <c r="B705" s="72" t="s">
        <v>1292</v>
      </c>
      <c r="C705" s="26">
        <v>100</v>
      </c>
      <c r="D705" s="26">
        <v>0</v>
      </c>
      <c r="E705" s="26">
        <v>0</v>
      </c>
      <c r="F705" s="26">
        <v>0</v>
      </c>
      <c r="G705" s="26">
        <v>0</v>
      </c>
      <c r="H705" s="26">
        <v>100</v>
      </c>
    </row>
    <row r="706" spans="1:8" ht="38.25" x14ac:dyDescent="0.2">
      <c r="A706" s="10" t="s">
        <v>1293</v>
      </c>
      <c r="B706" s="72" t="s">
        <v>1294</v>
      </c>
      <c r="C706" s="26">
        <v>78337140</v>
      </c>
      <c r="D706" s="26">
        <v>78337140</v>
      </c>
      <c r="E706" s="26">
        <v>78337140</v>
      </c>
      <c r="F706" s="26">
        <v>31000000</v>
      </c>
      <c r="G706" s="26">
        <v>31000000</v>
      </c>
      <c r="H706" s="26">
        <v>0</v>
      </c>
    </row>
    <row r="707" spans="1:8" ht="25.5" x14ac:dyDescent="0.2">
      <c r="A707" s="10" t="s">
        <v>1295</v>
      </c>
      <c r="B707" s="72" t="s">
        <v>1296</v>
      </c>
      <c r="C707" s="26">
        <v>56737140</v>
      </c>
      <c r="D707" s="26">
        <v>56737140</v>
      </c>
      <c r="E707" s="26">
        <v>56737140</v>
      </c>
      <c r="F707" s="26">
        <v>31000000</v>
      </c>
      <c r="G707" s="26">
        <v>31000000</v>
      </c>
      <c r="H707" s="26">
        <v>0</v>
      </c>
    </row>
    <row r="708" spans="1:8" ht="25.5" x14ac:dyDescent="0.2">
      <c r="A708" s="10" t="s">
        <v>1297</v>
      </c>
      <c r="B708" s="72" t="s">
        <v>1298</v>
      </c>
      <c r="C708" s="26">
        <v>11600000</v>
      </c>
      <c r="D708" s="26">
        <v>11600000</v>
      </c>
      <c r="E708" s="26">
        <v>11600000</v>
      </c>
      <c r="F708" s="26">
        <v>0</v>
      </c>
      <c r="G708" s="26">
        <v>0</v>
      </c>
      <c r="H708" s="26">
        <v>0</v>
      </c>
    </row>
    <row r="709" spans="1:8" ht="38.25" x14ac:dyDescent="0.2">
      <c r="A709" s="10" t="s">
        <v>1299</v>
      </c>
      <c r="B709" s="72" t="s">
        <v>1300</v>
      </c>
      <c r="C709" s="26">
        <v>10000000</v>
      </c>
      <c r="D709" s="26">
        <v>10000000</v>
      </c>
      <c r="E709" s="26">
        <v>10000000</v>
      </c>
      <c r="F709" s="26">
        <v>0</v>
      </c>
      <c r="G709" s="26">
        <v>0</v>
      </c>
      <c r="H709" s="26">
        <v>0</v>
      </c>
    </row>
    <row r="710" spans="1:8" x14ac:dyDescent="0.2">
      <c r="A710" s="10" t="s">
        <v>1301</v>
      </c>
      <c r="B710" s="72" t="s">
        <v>1302</v>
      </c>
      <c r="C710" s="26">
        <v>20400000</v>
      </c>
      <c r="D710" s="26">
        <v>20400000</v>
      </c>
      <c r="E710" s="26">
        <v>20400000</v>
      </c>
      <c r="F710" s="26">
        <v>20400000</v>
      </c>
      <c r="G710" s="26">
        <v>20400000</v>
      </c>
      <c r="H710" s="26">
        <v>0</v>
      </c>
    </row>
    <row r="711" spans="1:8" x14ac:dyDescent="0.2">
      <c r="A711" s="10" t="s">
        <v>1303</v>
      </c>
      <c r="B711" s="72" t="s">
        <v>1304</v>
      </c>
      <c r="C711" s="26">
        <v>20400000</v>
      </c>
      <c r="D711" s="26">
        <v>20400000</v>
      </c>
      <c r="E711" s="26">
        <v>20400000</v>
      </c>
      <c r="F711" s="26">
        <v>20400000</v>
      </c>
      <c r="G711" s="26">
        <v>20400000</v>
      </c>
      <c r="H711" s="26">
        <v>0</v>
      </c>
    </row>
    <row r="712" spans="1:8" ht="38.25" x14ac:dyDescent="0.2">
      <c r="A712" s="10" t="s">
        <v>1305</v>
      </c>
      <c r="B712" s="72" t="s">
        <v>1306</v>
      </c>
      <c r="C712" s="26">
        <v>155000000</v>
      </c>
      <c r="D712" s="26">
        <v>155000000</v>
      </c>
      <c r="E712" s="26">
        <v>95000000</v>
      </c>
      <c r="F712" s="26">
        <v>54166664</v>
      </c>
      <c r="G712" s="26">
        <v>54166664</v>
      </c>
      <c r="H712" s="26">
        <v>0</v>
      </c>
    </row>
    <row r="713" spans="1:8" x14ac:dyDescent="0.2">
      <c r="A713" s="10" t="s">
        <v>1307</v>
      </c>
      <c r="B713" s="72" t="s">
        <v>1308</v>
      </c>
      <c r="C713" s="26">
        <v>155000000</v>
      </c>
      <c r="D713" s="26">
        <v>155000000</v>
      </c>
      <c r="E713" s="26">
        <v>95000000</v>
      </c>
      <c r="F713" s="26">
        <v>54166664</v>
      </c>
      <c r="G713" s="26">
        <v>54166664</v>
      </c>
      <c r="H713" s="26">
        <v>0</v>
      </c>
    </row>
    <row r="714" spans="1:8" ht="25.5" x14ac:dyDescent="0.2">
      <c r="A714" s="10" t="s">
        <v>1309</v>
      </c>
      <c r="B714" s="72" t="s">
        <v>1310</v>
      </c>
      <c r="C714" s="26">
        <v>155000000</v>
      </c>
      <c r="D714" s="26">
        <v>155000000</v>
      </c>
      <c r="E714" s="26">
        <v>95000000</v>
      </c>
      <c r="F714" s="26">
        <v>54166664</v>
      </c>
      <c r="G714" s="26">
        <v>54166664</v>
      </c>
      <c r="H714" s="26">
        <v>0</v>
      </c>
    </row>
    <row r="715" spans="1:8" ht="38.25" x14ac:dyDescent="0.2">
      <c r="A715" s="10" t="s">
        <v>1311</v>
      </c>
      <c r="B715" s="72" t="s">
        <v>1312</v>
      </c>
      <c r="C715" s="26">
        <v>63200300</v>
      </c>
      <c r="D715" s="26">
        <v>63200000</v>
      </c>
      <c r="E715" s="26">
        <v>0</v>
      </c>
      <c r="F715" s="26">
        <v>0</v>
      </c>
      <c r="G715" s="26">
        <v>0</v>
      </c>
      <c r="H715" s="26">
        <v>300</v>
      </c>
    </row>
    <row r="716" spans="1:8" ht="38.25" x14ac:dyDescent="0.2">
      <c r="A716" s="10" t="s">
        <v>1313</v>
      </c>
      <c r="B716" s="72" t="s">
        <v>1314</v>
      </c>
      <c r="C716" s="26">
        <v>300</v>
      </c>
      <c r="D716" s="26">
        <v>0</v>
      </c>
      <c r="E716" s="26">
        <v>0</v>
      </c>
      <c r="F716" s="26">
        <v>0</v>
      </c>
      <c r="G716" s="26">
        <v>0</v>
      </c>
      <c r="H716" s="26">
        <v>300</v>
      </c>
    </row>
    <row r="717" spans="1:8" ht="38.25" x14ac:dyDescent="0.2">
      <c r="A717" s="10" t="s">
        <v>1315</v>
      </c>
      <c r="B717" s="72" t="s">
        <v>1316</v>
      </c>
      <c r="C717" s="26">
        <v>100</v>
      </c>
      <c r="D717" s="26">
        <v>0</v>
      </c>
      <c r="E717" s="26">
        <v>0</v>
      </c>
      <c r="F717" s="26">
        <v>0</v>
      </c>
      <c r="G717" s="26">
        <v>0</v>
      </c>
      <c r="H717" s="26">
        <v>100</v>
      </c>
    </row>
    <row r="718" spans="1:8" ht="25.5" x14ac:dyDescent="0.2">
      <c r="A718" s="10" t="s">
        <v>1317</v>
      </c>
      <c r="B718" s="72" t="s">
        <v>1318</v>
      </c>
      <c r="C718" s="26">
        <v>100</v>
      </c>
      <c r="D718" s="26">
        <v>0</v>
      </c>
      <c r="E718" s="26">
        <v>0</v>
      </c>
      <c r="F718" s="26">
        <v>0</v>
      </c>
      <c r="G718" s="26">
        <v>0</v>
      </c>
      <c r="H718" s="26">
        <v>100</v>
      </c>
    </row>
    <row r="719" spans="1:8" ht="25.5" x14ac:dyDescent="0.2">
      <c r="A719" s="10" t="s">
        <v>1319</v>
      </c>
      <c r="B719" s="72" t="s">
        <v>1320</v>
      </c>
      <c r="C719" s="26">
        <v>100</v>
      </c>
      <c r="D719" s="26">
        <v>0</v>
      </c>
      <c r="E719" s="26">
        <v>0</v>
      </c>
      <c r="F719" s="26">
        <v>0</v>
      </c>
      <c r="G719" s="26">
        <v>0</v>
      </c>
      <c r="H719" s="26">
        <v>100</v>
      </c>
    </row>
    <row r="720" spans="1:8" ht="38.25" x14ac:dyDescent="0.2">
      <c r="A720" s="10" t="s">
        <v>1321</v>
      </c>
      <c r="B720" s="72" t="s">
        <v>1322</v>
      </c>
      <c r="C720" s="26">
        <v>63200000</v>
      </c>
      <c r="D720" s="26">
        <v>63200000</v>
      </c>
      <c r="E720" s="26">
        <v>0</v>
      </c>
      <c r="F720" s="26">
        <v>0</v>
      </c>
      <c r="G720" s="26">
        <v>0</v>
      </c>
      <c r="H720" s="26">
        <v>0</v>
      </c>
    </row>
    <row r="721" spans="1:8" ht="25.5" x14ac:dyDescent="0.2">
      <c r="A721" s="10" t="s">
        <v>1323</v>
      </c>
      <c r="B721" s="72" t="s">
        <v>1324</v>
      </c>
      <c r="C721" s="26">
        <v>0</v>
      </c>
      <c r="D721" s="26">
        <v>0</v>
      </c>
      <c r="E721" s="26">
        <v>0</v>
      </c>
      <c r="F721" s="26">
        <v>0</v>
      </c>
      <c r="G721" s="26">
        <v>0</v>
      </c>
      <c r="H721" s="26">
        <v>0</v>
      </c>
    </row>
    <row r="722" spans="1:8" x14ac:dyDescent="0.2">
      <c r="A722" s="10" t="s">
        <v>1325</v>
      </c>
      <c r="B722" s="72" t="s">
        <v>1326</v>
      </c>
      <c r="C722" s="26">
        <v>63200000</v>
      </c>
      <c r="D722" s="26">
        <v>63200000</v>
      </c>
      <c r="E722" s="26">
        <v>0</v>
      </c>
      <c r="F722" s="26">
        <v>0</v>
      </c>
      <c r="G722" s="26">
        <v>0</v>
      </c>
      <c r="H722" s="26">
        <v>0</v>
      </c>
    </row>
    <row r="723" spans="1:8" x14ac:dyDescent="0.2">
      <c r="A723" s="10" t="s">
        <v>1327</v>
      </c>
      <c r="B723" s="72" t="s">
        <v>1328</v>
      </c>
      <c r="C723" s="26">
        <v>544005370</v>
      </c>
      <c r="D723" s="26">
        <v>544005370</v>
      </c>
      <c r="E723" s="26">
        <v>544005370</v>
      </c>
      <c r="F723" s="26">
        <v>544005370</v>
      </c>
      <c r="G723" s="26">
        <v>544005370</v>
      </c>
      <c r="H723" s="26">
        <v>0</v>
      </c>
    </row>
    <row r="724" spans="1:8" ht="25.5" x14ac:dyDescent="0.2">
      <c r="A724" s="10" t="s">
        <v>1329</v>
      </c>
      <c r="B724" s="72" t="s">
        <v>1330</v>
      </c>
      <c r="C724" s="26">
        <v>480805370</v>
      </c>
      <c r="D724" s="26">
        <v>480805370</v>
      </c>
      <c r="E724" s="26">
        <v>480805370</v>
      </c>
      <c r="F724" s="26">
        <v>480805370</v>
      </c>
      <c r="G724" s="26">
        <v>480805370</v>
      </c>
      <c r="H724" s="26">
        <v>0</v>
      </c>
    </row>
    <row r="725" spans="1:8" ht="25.5" x14ac:dyDescent="0.2">
      <c r="A725" s="10" t="s">
        <v>1331</v>
      </c>
      <c r="B725" s="72" t="s">
        <v>1332</v>
      </c>
      <c r="C725" s="26">
        <v>480805370</v>
      </c>
      <c r="D725" s="26">
        <v>480805370</v>
      </c>
      <c r="E725" s="26">
        <v>480805370</v>
      </c>
      <c r="F725" s="26">
        <v>480805370</v>
      </c>
      <c r="G725" s="26">
        <v>480805370</v>
      </c>
      <c r="H725" s="26">
        <v>0</v>
      </c>
    </row>
    <row r="726" spans="1:8" ht="25.5" x14ac:dyDescent="0.2">
      <c r="A726" s="10" t="s">
        <v>1333</v>
      </c>
      <c r="B726" s="72" t="s">
        <v>1334</v>
      </c>
      <c r="C726" s="26">
        <v>63200000</v>
      </c>
      <c r="D726" s="26">
        <v>63200000</v>
      </c>
      <c r="E726" s="26">
        <v>63200000</v>
      </c>
      <c r="F726" s="26">
        <v>63200000</v>
      </c>
      <c r="G726" s="26">
        <v>63200000</v>
      </c>
      <c r="H726" s="26">
        <v>0</v>
      </c>
    </row>
    <row r="727" spans="1:8" ht="25.5" x14ac:dyDescent="0.2">
      <c r="A727" s="10" t="s">
        <v>1335</v>
      </c>
      <c r="B727" s="72" t="s">
        <v>331</v>
      </c>
      <c r="C727" s="26">
        <v>63200000</v>
      </c>
      <c r="D727" s="26">
        <v>63200000</v>
      </c>
      <c r="E727" s="26">
        <v>63200000</v>
      </c>
      <c r="F727" s="26">
        <v>63200000</v>
      </c>
      <c r="G727" s="26">
        <v>63200000</v>
      </c>
      <c r="H727" s="26">
        <v>0</v>
      </c>
    </row>
    <row r="728" spans="1:8" x14ac:dyDescent="0.2">
      <c r="A728" s="10" t="s">
        <v>1336</v>
      </c>
      <c r="B728" s="72" t="s">
        <v>1337</v>
      </c>
      <c r="C728" s="26">
        <v>0</v>
      </c>
      <c r="D728" s="26">
        <v>0</v>
      </c>
      <c r="E728" s="26">
        <v>0</v>
      </c>
      <c r="F728" s="26">
        <v>0</v>
      </c>
      <c r="G728" s="26">
        <v>0</v>
      </c>
      <c r="H728" s="26">
        <v>0</v>
      </c>
    </row>
    <row r="729" spans="1:8" ht="25.5" x14ac:dyDescent="0.2">
      <c r="A729" s="10" t="s">
        <v>1338</v>
      </c>
      <c r="B729" s="72" t="s">
        <v>1339</v>
      </c>
      <c r="C729" s="26">
        <v>500</v>
      </c>
      <c r="D729" s="26">
        <v>0</v>
      </c>
      <c r="E729" s="26">
        <v>0</v>
      </c>
      <c r="F729" s="26">
        <v>0</v>
      </c>
      <c r="G729" s="26">
        <v>0</v>
      </c>
      <c r="H729" s="26">
        <v>500</v>
      </c>
    </row>
    <row r="730" spans="1:8" x14ac:dyDescent="0.2">
      <c r="A730" s="10" t="s">
        <v>1340</v>
      </c>
      <c r="B730" s="72" t="s">
        <v>1341</v>
      </c>
      <c r="C730" s="26">
        <v>100</v>
      </c>
      <c r="D730" s="26">
        <v>0</v>
      </c>
      <c r="E730" s="26">
        <v>0</v>
      </c>
      <c r="F730" s="26">
        <v>0</v>
      </c>
      <c r="G730" s="26">
        <v>0</v>
      </c>
      <c r="H730" s="26">
        <v>100</v>
      </c>
    </row>
    <row r="731" spans="1:8" x14ac:dyDescent="0.2">
      <c r="A731" s="10" t="s">
        <v>1342</v>
      </c>
      <c r="B731" s="72" t="s">
        <v>1343</v>
      </c>
      <c r="C731" s="26">
        <v>100</v>
      </c>
      <c r="D731" s="26">
        <v>0</v>
      </c>
      <c r="E731" s="26">
        <v>0</v>
      </c>
      <c r="F731" s="26">
        <v>0</v>
      </c>
      <c r="G731" s="26">
        <v>0</v>
      </c>
      <c r="H731" s="26">
        <v>100</v>
      </c>
    </row>
    <row r="732" spans="1:8" x14ac:dyDescent="0.2">
      <c r="A732" s="10" t="s">
        <v>1344</v>
      </c>
      <c r="B732" s="72" t="s">
        <v>1345</v>
      </c>
      <c r="C732" s="26">
        <v>100</v>
      </c>
      <c r="D732" s="26">
        <v>0</v>
      </c>
      <c r="E732" s="26">
        <v>0</v>
      </c>
      <c r="F732" s="26">
        <v>0</v>
      </c>
      <c r="G732" s="26">
        <v>0</v>
      </c>
      <c r="H732" s="26">
        <v>100</v>
      </c>
    </row>
    <row r="733" spans="1:8" x14ac:dyDescent="0.2">
      <c r="A733" s="10" t="s">
        <v>1346</v>
      </c>
      <c r="B733" s="72" t="s">
        <v>1347</v>
      </c>
      <c r="C733" s="26">
        <v>100</v>
      </c>
      <c r="D733" s="26">
        <v>0</v>
      </c>
      <c r="E733" s="26">
        <v>0</v>
      </c>
      <c r="F733" s="26">
        <v>0</v>
      </c>
      <c r="G733" s="26">
        <v>0</v>
      </c>
      <c r="H733" s="26">
        <v>100</v>
      </c>
    </row>
    <row r="734" spans="1:8" x14ac:dyDescent="0.2">
      <c r="A734" s="10" t="s">
        <v>1348</v>
      </c>
      <c r="B734" s="72" t="s">
        <v>1349</v>
      </c>
      <c r="C734" s="26">
        <v>100</v>
      </c>
      <c r="D734" s="26">
        <v>0</v>
      </c>
      <c r="E734" s="26">
        <v>0</v>
      </c>
      <c r="F734" s="26">
        <v>0</v>
      </c>
      <c r="G734" s="26">
        <v>0</v>
      </c>
      <c r="H734" s="26">
        <v>100</v>
      </c>
    </row>
    <row r="735" spans="1:8" x14ac:dyDescent="0.2">
      <c r="A735" s="10" t="s">
        <v>1350</v>
      </c>
      <c r="B735" s="72" t="s">
        <v>1351</v>
      </c>
      <c r="C735" s="26">
        <v>244299200</v>
      </c>
      <c r="D735" s="26">
        <v>244295400</v>
      </c>
      <c r="E735" s="26">
        <v>244295400</v>
      </c>
      <c r="F735" s="26">
        <v>244295400</v>
      </c>
      <c r="G735" s="26">
        <v>244295400</v>
      </c>
      <c r="H735" s="26">
        <v>3800</v>
      </c>
    </row>
    <row r="736" spans="1:8" x14ac:dyDescent="0.2">
      <c r="A736" s="10" t="s">
        <v>1352</v>
      </c>
      <c r="B736" s="72" t="s">
        <v>1353</v>
      </c>
      <c r="C736" s="26">
        <v>244299200</v>
      </c>
      <c r="D736" s="26">
        <v>244295400</v>
      </c>
      <c r="E736" s="26">
        <v>244295400</v>
      </c>
      <c r="F736" s="26">
        <v>244295400</v>
      </c>
      <c r="G736" s="26">
        <v>244295400</v>
      </c>
      <c r="H736" s="26">
        <v>3800</v>
      </c>
    </row>
    <row r="737" spans="1:8" x14ac:dyDescent="0.2">
      <c r="A737" s="10" t="s">
        <v>1354</v>
      </c>
      <c r="B737" s="72" t="s">
        <v>1355</v>
      </c>
      <c r="C737" s="26">
        <v>3445246587</v>
      </c>
      <c r="D737" s="26">
        <v>2620262380</v>
      </c>
      <c r="E737" s="26">
        <v>2601618120</v>
      </c>
      <c r="F737" s="26">
        <v>2601618120</v>
      </c>
      <c r="G737" s="26">
        <v>2601618120</v>
      </c>
      <c r="H737" s="26">
        <v>824984207</v>
      </c>
    </row>
    <row r="738" spans="1:8" ht="25.5" x14ac:dyDescent="0.2">
      <c r="A738" s="10" t="s">
        <v>1356</v>
      </c>
      <c r="B738" s="72" t="s">
        <v>1357</v>
      </c>
      <c r="C738" s="26">
        <v>3445246587</v>
      </c>
      <c r="D738" s="26">
        <v>2620262380</v>
      </c>
      <c r="E738" s="26">
        <v>2601618120</v>
      </c>
      <c r="F738" s="26">
        <v>2601618120</v>
      </c>
      <c r="G738" s="26">
        <v>2601618120</v>
      </c>
      <c r="H738" s="26">
        <v>824984207</v>
      </c>
    </row>
    <row r="739" spans="1:8" ht="38.25" x14ac:dyDescent="0.2">
      <c r="A739" s="10" t="s">
        <v>1358</v>
      </c>
      <c r="B739" s="72" t="s">
        <v>1359</v>
      </c>
      <c r="C739" s="26">
        <v>980000000</v>
      </c>
      <c r="D739" s="26">
        <v>488360342</v>
      </c>
      <c r="E739" s="26">
        <v>488360342</v>
      </c>
      <c r="F739" s="26">
        <v>488360342</v>
      </c>
      <c r="G739" s="26">
        <v>488360342</v>
      </c>
      <c r="H739" s="26">
        <v>491639658</v>
      </c>
    </row>
    <row r="740" spans="1:8" x14ac:dyDescent="0.2">
      <c r="A740" s="10" t="s">
        <v>1360</v>
      </c>
      <c r="B740" s="72" t="s">
        <v>1361</v>
      </c>
      <c r="C740" s="26">
        <v>450000000</v>
      </c>
      <c r="D740" s="26">
        <v>207406644</v>
      </c>
      <c r="E740" s="26">
        <v>207406644</v>
      </c>
      <c r="F740" s="26">
        <v>207406644</v>
      </c>
      <c r="G740" s="26">
        <v>207406644</v>
      </c>
      <c r="H740" s="26">
        <v>242593356</v>
      </c>
    </row>
    <row r="741" spans="1:8" x14ac:dyDescent="0.2">
      <c r="A741" s="10" t="s">
        <v>1362</v>
      </c>
      <c r="B741" s="72" t="s">
        <v>1363</v>
      </c>
      <c r="C741" s="26">
        <v>530000000</v>
      </c>
      <c r="D741" s="26">
        <v>280953698</v>
      </c>
      <c r="E741" s="26">
        <v>280953698</v>
      </c>
      <c r="F741" s="26">
        <v>280953698</v>
      </c>
      <c r="G741" s="26">
        <v>280953698</v>
      </c>
      <c r="H741" s="26">
        <v>249046302</v>
      </c>
    </row>
    <row r="742" spans="1:8" ht="25.5" x14ac:dyDescent="0.2">
      <c r="A742" s="10" t="s">
        <v>1364</v>
      </c>
      <c r="B742" s="72" t="s">
        <v>1365</v>
      </c>
      <c r="C742" s="26">
        <v>127200000</v>
      </c>
      <c r="D742" s="26">
        <v>127000000</v>
      </c>
      <c r="E742" s="26">
        <v>127000000</v>
      </c>
      <c r="F742" s="26">
        <v>48500000</v>
      </c>
      <c r="G742" s="26">
        <v>48500000</v>
      </c>
      <c r="H742" s="26">
        <v>200000</v>
      </c>
    </row>
    <row r="743" spans="1:8" ht="38.25" x14ac:dyDescent="0.2">
      <c r="A743" s="10" t="s">
        <v>1366</v>
      </c>
      <c r="B743" s="72" t="s">
        <v>1367</v>
      </c>
      <c r="C743" s="26">
        <v>0</v>
      </c>
      <c r="D743" s="26">
        <v>0</v>
      </c>
      <c r="E743" s="26">
        <v>0</v>
      </c>
      <c r="F743" s="26">
        <v>0</v>
      </c>
      <c r="G743" s="26">
        <v>0</v>
      </c>
      <c r="H743" s="26">
        <v>0</v>
      </c>
    </row>
    <row r="744" spans="1:8" ht="51" x14ac:dyDescent="0.2">
      <c r="A744" s="10" t="s">
        <v>1368</v>
      </c>
      <c r="B744" s="72" t="s">
        <v>1369</v>
      </c>
      <c r="C744" s="26">
        <v>0</v>
      </c>
      <c r="D744" s="26">
        <v>0</v>
      </c>
      <c r="E744" s="26">
        <v>0</v>
      </c>
      <c r="F744" s="26">
        <v>0</v>
      </c>
      <c r="G744" s="26">
        <v>0</v>
      </c>
      <c r="H744" s="26">
        <v>0</v>
      </c>
    </row>
    <row r="745" spans="1:8" ht="25.5" x14ac:dyDescent="0.2">
      <c r="A745" s="10" t="s">
        <v>1370</v>
      </c>
      <c r="B745" s="72" t="s">
        <v>1371</v>
      </c>
      <c r="C745" s="26">
        <v>127200000</v>
      </c>
      <c r="D745" s="26">
        <v>127000000</v>
      </c>
      <c r="E745" s="26">
        <v>127000000</v>
      </c>
      <c r="F745" s="26">
        <v>48500000</v>
      </c>
      <c r="G745" s="26">
        <v>48500000</v>
      </c>
      <c r="H745" s="26">
        <v>200000</v>
      </c>
    </row>
    <row r="746" spans="1:8" x14ac:dyDescent="0.2">
      <c r="A746" s="10" t="s">
        <v>1372</v>
      </c>
      <c r="B746" s="72" t="s">
        <v>1373</v>
      </c>
      <c r="C746" s="26">
        <v>10000000</v>
      </c>
      <c r="D746" s="26">
        <v>10000000</v>
      </c>
      <c r="E746" s="26">
        <v>10000000</v>
      </c>
      <c r="F746" s="26">
        <v>10000000</v>
      </c>
      <c r="G746" s="26">
        <v>10000000</v>
      </c>
      <c r="H746" s="26">
        <v>0</v>
      </c>
    </row>
    <row r="747" spans="1:8" ht="25.5" x14ac:dyDescent="0.2">
      <c r="A747" s="10" t="s">
        <v>1374</v>
      </c>
      <c r="B747" s="72" t="s">
        <v>1375</v>
      </c>
      <c r="C747" s="26">
        <v>10000000</v>
      </c>
      <c r="D747" s="26">
        <v>10000000</v>
      </c>
      <c r="E747" s="26">
        <v>10000000</v>
      </c>
      <c r="F747" s="26">
        <v>0</v>
      </c>
      <c r="G747" s="26">
        <v>0</v>
      </c>
      <c r="H747" s="26">
        <v>0</v>
      </c>
    </row>
    <row r="748" spans="1:8" ht="38.25" x14ac:dyDescent="0.2">
      <c r="A748" s="10" t="s">
        <v>1376</v>
      </c>
      <c r="B748" s="72" t="s">
        <v>1377</v>
      </c>
      <c r="C748" s="26">
        <v>20000000</v>
      </c>
      <c r="D748" s="26">
        <v>20000000</v>
      </c>
      <c r="E748" s="26">
        <v>20000000</v>
      </c>
      <c r="F748" s="26">
        <v>0</v>
      </c>
      <c r="G748" s="26">
        <v>0</v>
      </c>
      <c r="H748" s="26">
        <v>0</v>
      </c>
    </row>
    <row r="749" spans="1:8" x14ac:dyDescent="0.2">
      <c r="A749" s="10" t="s">
        <v>1378</v>
      </c>
      <c r="B749" s="72" t="s">
        <v>1379</v>
      </c>
      <c r="C749" s="26">
        <v>20000000</v>
      </c>
      <c r="D749" s="26">
        <v>20000000</v>
      </c>
      <c r="E749" s="26">
        <v>20000000</v>
      </c>
      <c r="F749" s="26">
        <v>10000000</v>
      </c>
      <c r="G749" s="26">
        <v>10000000</v>
      </c>
      <c r="H749" s="26">
        <v>0</v>
      </c>
    </row>
    <row r="750" spans="1:8" ht="25.5" x14ac:dyDescent="0.2">
      <c r="A750" s="10" t="s">
        <v>1380</v>
      </c>
      <c r="B750" s="72" t="s">
        <v>1381</v>
      </c>
      <c r="C750" s="26">
        <v>10000000</v>
      </c>
      <c r="D750" s="26">
        <v>10000000</v>
      </c>
      <c r="E750" s="26">
        <v>10000000</v>
      </c>
      <c r="F750" s="26">
        <v>0</v>
      </c>
      <c r="G750" s="26">
        <v>0</v>
      </c>
      <c r="H750" s="26">
        <v>0</v>
      </c>
    </row>
    <row r="751" spans="1:8" ht="25.5" x14ac:dyDescent="0.2">
      <c r="A751" s="10" t="s">
        <v>1382</v>
      </c>
      <c r="B751" s="72" t="s">
        <v>1383</v>
      </c>
      <c r="C751" s="26">
        <v>0</v>
      </c>
      <c r="D751" s="26">
        <v>0</v>
      </c>
      <c r="E751" s="26">
        <v>0</v>
      </c>
      <c r="F751" s="26">
        <v>0</v>
      </c>
      <c r="G751" s="26">
        <v>0</v>
      </c>
      <c r="H751" s="26">
        <v>0</v>
      </c>
    </row>
    <row r="752" spans="1:8" ht="51" x14ac:dyDescent="0.2">
      <c r="A752" s="10" t="s">
        <v>1384</v>
      </c>
      <c r="B752" s="72" t="s">
        <v>1385</v>
      </c>
      <c r="C752" s="26">
        <v>57200000</v>
      </c>
      <c r="D752" s="26">
        <v>57000000</v>
      </c>
      <c r="E752" s="26">
        <v>57000000</v>
      </c>
      <c r="F752" s="26">
        <v>28500000</v>
      </c>
      <c r="G752" s="26">
        <v>28500000</v>
      </c>
      <c r="H752" s="26">
        <v>200000</v>
      </c>
    </row>
    <row r="753" spans="1:8" x14ac:dyDescent="0.2">
      <c r="A753" s="10" t="s">
        <v>1386</v>
      </c>
      <c r="B753" s="72" t="s">
        <v>1387</v>
      </c>
      <c r="C753" s="26">
        <v>3108304882</v>
      </c>
      <c r="D753" s="26">
        <v>0</v>
      </c>
      <c r="E753" s="26">
        <v>0</v>
      </c>
      <c r="F753" s="26">
        <v>0</v>
      </c>
      <c r="G753" s="26">
        <v>0</v>
      </c>
      <c r="H753" s="26">
        <v>3108304882</v>
      </c>
    </row>
    <row r="754" spans="1:8" x14ac:dyDescent="0.2">
      <c r="A754" s="10" t="s">
        <v>1388</v>
      </c>
      <c r="B754" s="72" t="s">
        <v>1387</v>
      </c>
      <c r="C754" s="26">
        <v>3108304882</v>
      </c>
      <c r="D754" s="26">
        <v>0</v>
      </c>
      <c r="E754" s="26">
        <v>0</v>
      </c>
      <c r="F754" s="26">
        <v>0</v>
      </c>
      <c r="G754" s="26">
        <v>0</v>
      </c>
      <c r="H754" s="26">
        <v>3108304882</v>
      </c>
    </row>
    <row r="755" spans="1:8" ht="25.5" x14ac:dyDescent="0.2">
      <c r="A755" s="10" t="s">
        <v>1389</v>
      </c>
      <c r="B755" s="72" t="s">
        <v>1390</v>
      </c>
      <c r="C755" s="26">
        <v>3538950800</v>
      </c>
      <c r="D755" s="26">
        <v>954992396</v>
      </c>
      <c r="E755" s="26">
        <v>954992396</v>
      </c>
      <c r="F755" s="26">
        <v>483837338</v>
      </c>
      <c r="G755" s="26">
        <v>483837338</v>
      </c>
      <c r="H755" s="26">
        <v>2583958404</v>
      </c>
    </row>
    <row r="756" spans="1:8" ht="25.5" x14ac:dyDescent="0.2">
      <c r="A756" s="10" t="s">
        <v>1391</v>
      </c>
      <c r="B756" s="72" t="s">
        <v>1392</v>
      </c>
      <c r="C756" s="26">
        <v>700000000</v>
      </c>
      <c r="D756" s="26">
        <v>0</v>
      </c>
      <c r="E756" s="26">
        <v>0</v>
      </c>
      <c r="F756" s="26">
        <v>0</v>
      </c>
      <c r="G756" s="26">
        <v>0</v>
      </c>
      <c r="H756" s="26">
        <v>700000000</v>
      </c>
    </row>
    <row r="757" spans="1:8" ht="25.5" x14ac:dyDescent="0.2">
      <c r="A757" s="10" t="s">
        <v>1393</v>
      </c>
      <c r="B757" s="72" t="s">
        <v>1394</v>
      </c>
      <c r="C757" s="26">
        <v>600000000</v>
      </c>
      <c r="D757" s="26">
        <v>0</v>
      </c>
      <c r="E757" s="26">
        <v>0</v>
      </c>
      <c r="F757" s="26">
        <v>0</v>
      </c>
      <c r="G757" s="26">
        <v>0</v>
      </c>
      <c r="H757" s="26">
        <v>600000000</v>
      </c>
    </row>
    <row r="758" spans="1:8" ht="25.5" x14ac:dyDescent="0.2">
      <c r="A758" s="10" t="s">
        <v>1395</v>
      </c>
      <c r="B758" s="72" t="s">
        <v>1396</v>
      </c>
      <c r="C758" s="26">
        <v>500000000</v>
      </c>
      <c r="D758" s="26">
        <v>0</v>
      </c>
      <c r="E758" s="26">
        <v>0</v>
      </c>
      <c r="F758" s="26">
        <v>0</v>
      </c>
      <c r="G758" s="26">
        <v>0</v>
      </c>
      <c r="H758" s="26">
        <v>500000000</v>
      </c>
    </row>
    <row r="759" spans="1:8" x14ac:dyDescent="0.2">
      <c r="A759" s="10" t="s">
        <v>1397</v>
      </c>
      <c r="B759" s="72" t="s">
        <v>1398</v>
      </c>
      <c r="C759" s="26">
        <v>450907160</v>
      </c>
      <c r="D759" s="26">
        <v>0</v>
      </c>
      <c r="E759" s="26">
        <v>0</v>
      </c>
      <c r="F759" s="26">
        <v>0</v>
      </c>
      <c r="G759" s="26">
        <v>0</v>
      </c>
      <c r="H759" s="26">
        <v>450907160</v>
      </c>
    </row>
    <row r="760" spans="1:8" ht="25.5" x14ac:dyDescent="0.2">
      <c r="A760" s="10" t="s">
        <v>1399</v>
      </c>
      <c r="B760" s="72" t="s">
        <v>1400</v>
      </c>
      <c r="C760" s="26">
        <v>1016243962</v>
      </c>
      <c r="D760" s="26">
        <v>785258430</v>
      </c>
      <c r="E760" s="26">
        <v>785258430</v>
      </c>
      <c r="F760" s="26">
        <v>314103372</v>
      </c>
      <c r="G760" s="26">
        <v>314103372</v>
      </c>
      <c r="H760" s="26">
        <v>230985532</v>
      </c>
    </row>
    <row r="761" spans="1:8" ht="25.5" x14ac:dyDescent="0.2">
      <c r="A761" s="10" t="s">
        <v>1401</v>
      </c>
      <c r="B761" s="72" t="s">
        <v>1402</v>
      </c>
      <c r="C761" s="26">
        <v>100000000</v>
      </c>
      <c r="D761" s="26">
        <v>71827966</v>
      </c>
      <c r="E761" s="26">
        <v>71827966</v>
      </c>
      <c r="F761" s="26">
        <v>71827966</v>
      </c>
      <c r="G761" s="26">
        <v>71827966</v>
      </c>
      <c r="H761" s="26">
        <v>28172034</v>
      </c>
    </row>
    <row r="762" spans="1:8" x14ac:dyDescent="0.2">
      <c r="A762" s="10" t="s">
        <v>1403</v>
      </c>
      <c r="B762" s="72" t="s">
        <v>1404</v>
      </c>
      <c r="C762" s="26">
        <v>171799678</v>
      </c>
      <c r="D762" s="26">
        <v>97906000</v>
      </c>
      <c r="E762" s="26">
        <v>97906000</v>
      </c>
      <c r="F762" s="26">
        <v>97906000</v>
      </c>
      <c r="G762" s="26">
        <v>97906000</v>
      </c>
      <c r="H762" s="26">
        <v>73893678</v>
      </c>
    </row>
    <row r="763" spans="1:8" x14ac:dyDescent="0.2">
      <c r="A763" s="10" t="s">
        <v>1405</v>
      </c>
      <c r="B763" s="72" t="s">
        <v>1406</v>
      </c>
      <c r="C763" s="26">
        <v>591290488</v>
      </c>
      <c r="D763" s="26">
        <v>510469000</v>
      </c>
      <c r="E763" s="26">
        <v>510469000</v>
      </c>
      <c r="F763" s="26">
        <v>0</v>
      </c>
      <c r="G763" s="26">
        <v>0</v>
      </c>
      <c r="H763" s="26">
        <v>80821488</v>
      </c>
    </row>
    <row r="764" spans="1:8" ht="25.5" x14ac:dyDescent="0.2">
      <c r="A764" s="10" t="s">
        <v>1407</v>
      </c>
      <c r="B764" s="72" t="s">
        <v>1408</v>
      </c>
      <c r="C764" s="26">
        <v>544307297</v>
      </c>
      <c r="D764" s="26">
        <v>510469000</v>
      </c>
      <c r="E764" s="26">
        <v>510469000</v>
      </c>
      <c r="F764" s="26">
        <v>0</v>
      </c>
      <c r="G764" s="26">
        <v>0</v>
      </c>
      <c r="H764" s="26">
        <v>33838297</v>
      </c>
    </row>
    <row r="765" spans="1:8" ht="25.5" x14ac:dyDescent="0.2">
      <c r="A765" s="10" t="s">
        <v>1409</v>
      </c>
      <c r="B765" s="72" t="s">
        <v>1410</v>
      </c>
      <c r="C765" s="26">
        <v>46983191</v>
      </c>
      <c r="D765" s="26">
        <v>0</v>
      </c>
      <c r="E765" s="26">
        <v>0</v>
      </c>
      <c r="F765" s="26">
        <v>0</v>
      </c>
      <c r="G765" s="26">
        <v>0</v>
      </c>
      <c r="H765" s="26">
        <v>46983191</v>
      </c>
    </row>
    <row r="766" spans="1:8" x14ac:dyDescent="0.2">
      <c r="A766" s="10" t="s">
        <v>1411</v>
      </c>
      <c r="B766" s="72" t="s">
        <v>1412</v>
      </c>
      <c r="C766" s="26">
        <v>7624601882</v>
      </c>
      <c r="D766" s="26">
        <v>7570392198</v>
      </c>
      <c r="E766" s="26">
        <v>3975872104</v>
      </c>
      <c r="F766" s="26">
        <v>3252927617</v>
      </c>
      <c r="G766" s="26">
        <v>3252927617</v>
      </c>
      <c r="H766" s="26">
        <v>54209684</v>
      </c>
    </row>
    <row r="767" spans="1:8" ht="25.5" x14ac:dyDescent="0.2">
      <c r="A767" s="10" t="s">
        <v>1413</v>
      </c>
      <c r="B767" s="72" t="s">
        <v>1414</v>
      </c>
      <c r="C767" s="26">
        <v>5523927663</v>
      </c>
      <c r="D767" s="26">
        <v>5523927663</v>
      </c>
      <c r="E767" s="26">
        <v>2223689068</v>
      </c>
      <c r="F767" s="26">
        <v>2223689068</v>
      </c>
      <c r="G767" s="26">
        <v>2223689068</v>
      </c>
      <c r="H767" s="26">
        <v>0</v>
      </c>
    </row>
    <row r="768" spans="1:8" ht="51" x14ac:dyDescent="0.2">
      <c r="A768" s="10" t="s">
        <v>1415</v>
      </c>
      <c r="B768" s="72" t="s">
        <v>1416</v>
      </c>
      <c r="C768" s="26">
        <v>2980013608</v>
      </c>
      <c r="D768" s="26">
        <v>2980013608</v>
      </c>
      <c r="E768" s="26">
        <v>1199621734</v>
      </c>
      <c r="F768" s="26">
        <v>1199621734</v>
      </c>
      <c r="G768" s="26">
        <v>1199621734</v>
      </c>
      <c r="H768" s="26">
        <v>0</v>
      </c>
    </row>
    <row r="769" spans="1:8" ht="51" x14ac:dyDescent="0.2">
      <c r="A769" s="10" t="s">
        <v>1417</v>
      </c>
      <c r="B769" s="72" t="s">
        <v>1418</v>
      </c>
      <c r="C769" s="26">
        <v>2543914055</v>
      </c>
      <c r="D769" s="26">
        <v>2543914055</v>
      </c>
      <c r="E769" s="26">
        <v>1024067334</v>
      </c>
      <c r="F769" s="26">
        <v>1024067334</v>
      </c>
      <c r="G769" s="26">
        <v>1024067334</v>
      </c>
      <c r="H769" s="26">
        <v>0</v>
      </c>
    </row>
    <row r="770" spans="1:8" ht="25.5" x14ac:dyDescent="0.2">
      <c r="A770" s="10" t="s">
        <v>1419</v>
      </c>
      <c r="B770" s="72" t="s">
        <v>1420</v>
      </c>
      <c r="C770" s="26">
        <v>1690188525</v>
      </c>
      <c r="D770" s="26">
        <v>1690188525</v>
      </c>
      <c r="E770" s="26">
        <v>1395907026</v>
      </c>
      <c r="F770" s="26">
        <v>851100543</v>
      </c>
      <c r="G770" s="26">
        <v>851100543</v>
      </c>
      <c r="H770" s="26">
        <v>0</v>
      </c>
    </row>
    <row r="771" spans="1:8" ht="25.5" x14ac:dyDescent="0.2">
      <c r="A771" s="10" t="s">
        <v>1421</v>
      </c>
      <c r="B771" s="72" t="s">
        <v>1422</v>
      </c>
      <c r="C771" s="26">
        <v>940354994</v>
      </c>
      <c r="D771" s="26">
        <v>940354994</v>
      </c>
      <c r="E771" s="26">
        <v>837344923</v>
      </c>
      <c r="F771" s="26">
        <v>837344923</v>
      </c>
      <c r="G771" s="26">
        <v>837344923</v>
      </c>
      <c r="H771" s="26">
        <v>0</v>
      </c>
    </row>
    <row r="772" spans="1:8" ht="25.5" x14ac:dyDescent="0.2">
      <c r="A772" s="10" t="s">
        <v>1423</v>
      </c>
      <c r="B772" s="72" t="s">
        <v>1424</v>
      </c>
      <c r="C772" s="26">
        <v>749833531</v>
      </c>
      <c r="D772" s="26">
        <v>749833531</v>
      </c>
      <c r="E772" s="26">
        <v>558562103</v>
      </c>
      <c r="F772" s="26">
        <v>13755620</v>
      </c>
      <c r="G772" s="26">
        <v>13755620</v>
      </c>
      <c r="H772" s="26">
        <v>0</v>
      </c>
    </row>
    <row r="773" spans="1:8" ht="25.5" x14ac:dyDescent="0.2">
      <c r="A773" s="10" t="s">
        <v>1425</v>
      </c>
      <c r="B773" s="72" t="s">
        <v>1426</v>
      </c>
      <c r="C773" s="26">
        <v>410485694</v>
      </c>
      <c r="D773" s="26">
        <v>356276010</v>
      </c>
      <c r="E773" s="26">
        <v>356276010</v>
      </c>
      <c r="F773" s="26">
        <v>178138006</v>
      </c>
      <c r="G773" s="26">
        <v>178138006</v>
      </c>
      <c r="H773" s="26">
        <v>54209684</v>
      </c>
    </row>
    <row r="774" spans="1:8" ht="38.25" x14ac:dyDescent="0.2">
      <c r="A774" s="10" t="s">
        <v>1427</v>
      </c>
      <c r="B774" s="72" t="s">
        <v>1428</v>
      </c>
      <c r="C774" s="26">
        <v>54209684</v>
      </c>
      <c r="D774" s="26">
        <v>0</v>
      </c>
      <c r="E774" s="26">
        <v>0</v>
      </c>
      <c r="F774" s="26">
        <v>0</v>
      </c>
      <c r="G774" s="26">
        <v>0</v>
      </c>
      <c r="H774" s="26">
        <v>54209684</v>
      </c>
    </row>
    <row r="775" spans="1:8" ht="51" x14ac:dyDescent="0.2">
      <c r="A775" s="10" t="s">
        <v>1429</v>
      </c>
      <c r="B775" s="72" t="s">
        <v>1430</v>
      </c>
      <c r="C775" s="26">
        <v>333276010</v>
      </c>
      <c r="D775" s="26">
        <v>333276010</v>
      </c>
      <c r="E775" s="26">
        <v>333276010</v>
      </c>
      <c r="F775" s="26">
        <v>166638006</v>
      </c>
      <c r="G775" s="26">
        <v>166638006</v>
      </c>
      <c r="H775" s="26">
        <v>0</v>
      </c>
    </row>
    <row r="776" spans="1:8" ht="25.5" x14ac:dyDescent="0.2">
      <c r="A776" s="10" t="s">
        <v>1431</v>
      </c>
      <c r="B776" s="72" t="s">
        <v>1432</v>
      </c>
      <c r="C776" s="26">
        <v>23000000</v>
      </c>
      <c r="D776" s="26">
        <v>23000000</v>
      </c>
      <c r="E776" s="26">
        <v>23000000</v>
      </c>
      <c r="F776" s="26">
        <v>11500000</v>
      </c>
      <c r="G776" s="26">
        <v>11500000</v>
      </c>
      <c r="H776" s="26">
        <v>0</v>
      </c>
    </row>
    <row r="777" spans="1:8" x14ac:dyDescent="0.2">
      <c r="A777" s="10" t="s">
        <v>1433</v>
      </c>
      <c r="B777" s="72" t="s">
        <v>1434</v>
      </c>
      <c r="C777" s="26">
        <v>10398762410</v>
      </c>
      <c r="D777" s="26">
        <v>6504515883</v>
      </c>
      <c r="E777" s="26">
        <v>4214724292</v>
      </c>
      <c r="F777" s="26">
        <v>2067544027</v>
      </c>
      <c r="G777" s="26">
        <v>2041882461</v>
      </c>
      <c r="H777" s="26">
        <v>3894246527</v>
      </c>
    </row>
    <row r="778" spans="1:8" x14ac:dyDescent="0.2">
      <c r="A778" s="10" t="s">
        <v>1435</v>
      </c>
      <c r="B778" s="72" t="s">
        <v>1436</v>
      </c>
      <c r="C778" s="26">
        <v>577682076</v>
      </c>
      <c r="D778" s="26">
        <v>519641918</v>
      </c>
      <c r="E778" s="26">
        <v>511738391</v>
      </c>
      <c r="F778" s="26">
        <v>324302219</v>
      </c>
      <c r="G778" s="26">
        <v>324302219</v>
      </c>
      <c r="H778" s="26">
        <v>58040158</v>
      </c>
    </row>
    <row r="779" spans="1:8" x14ac:dyDescent="0.2">
      <c r="A779" s="10" t="s">
        <v>1437</v>
      </c>
      <c r="B779" s="72" t="s">
        <v>1436</v>
      </c>
      <c r="C779" s="26">
        <v>120000000</v>
      </c>
      <c r="D779" s="26">
        <v>104120236</v>
      </c>
      <c r="E779" s="26">
        <v>104120236</v>
      </c>
      <c r="F779" s="26">
        <v>65552204</v>
      </c>
      <c r="G779" s="26">
        <v>65552204</v>
      </c>
      <c r="H779" s="26">
        <v>15879764</v>
      </c>
    </row>
    <row r="780" spans="1:8" ht="25.5" x14ac:dyDescent="0.2">
      <c r="A780" s="10" t="s">
        <v>1438</v>
      </c>
      <c r="B780" s="72" t="s">
        <v>1439</v>
      </c>
      <c r="C780" s="26">
        <v>120000000</v>
      </c>
      <c r="D780" s="26">
        <v>104120236</v>
      </c>
      <c r="E780" s="26">
        <v>104120236</v>
      </c>
      <c r="F780" s="26">
        <v>65552204</v>
      </c>
      <c r="G780" s="26">
        <v>65552204</v>
      </c>
      <c r="H780" s="26">
        <v>15879764</v>
      </c>
    </row>
    <row r="781" spans="1:8" ht="25.5" x14ac:dyDescent="0.2">
      <c r="A781" s="10" t="s">
        <v>1440</v>
      </c>
      <c r="B781" s="72" t="s">
        <v>1441</v>
      </c>
      <c r="C781" s="26">
        <v>202694422</v>
      </c>
      <c r="D781" s="26">
        <v>169754712</v>
      </c>
      <c r="E781" s="26">
        <v>169655511</v>
      </c>
      <c r="F781" s="26">
        <v>95846771</v>
      </c>
      <c r="G781" s="26">
        <v>95846771</v>
      </c>
      <c r="H781" s="26">
        <v>32939710</v>
      </c>
    </row>
    <row r="782" spans="1:8" ht="51" x14ac:dyDescent="0.2">
      <c r="A782" s="10" t="s">
        <v>1442</v>
      </c>
      <c r="B782" s="72" t="s">
        <v>849</v>
      </c>
      <c r="C782" s="26">
        <v>202694422</v>
      </c>
      <c r="D782" s="26">
        <v>169754712</v>
      </c>
      <c r="E782" s="26">
        <v>169655511</v>
      </c>
      <c r="F782" s="26">
        <v>95846771</v>
      </c>
      <c r="G782" s="26">
        <v>95846771</v>
      </c>
      <c r="H782" s="26">
        <v>32939710</v>
      </c>
    </row>
    <row r="783" spans="1:8" ht="38.25" x14ac:dyDescent="0.2">
      <c r="A783" s="10" t="s">
        <v>1443</v>
      </c>
      <c r="B783" s="72" t="s">
        <v>1444</v>
      </c>
      <c r="C783" s="26">
        <v>200000000</v>
      </c>
      <c r="D783" s="26">
        <v>195766970</v>
      </c>
      <c r="E783" s="26">
        <v>190962644</v>
      </c>
      <c r="F783" s="26">
        <v>139403244</v>
      </c>
      <c r="G783" s="26">
        <v>139403244</v>
      </c>
      <c r="H783" s="26">
        <v>4233030</v>
      </c>
    </row>
    <row r="784" spans="1:8" ht="38.25" x14ac:dyDescent="0.2">
      <c r="A784" s="10" t="s">
        <v>1445</v>
      </c>
      <c r="B784" s="72" t="s">
        <v>1446</v>
      </c>
      <c r="C784" s="26">
        <v>200000000</v>
      </c>
      <c r="D784" s="26">
        <v>195766970</v>
      </c>
      <c r="E784" s="26">
        <v>190962644</v>
      </c>
      <c r="F784" s="26">
        <v>139403244</v>
      </c>
      <c r="G784" s="26">
        <v>139403244</v>
      </c>
      <c r="H784" s="26">
        <v>4233030</v>
      </c>
    </row>
    <row r="785" spans="1:8" ht="25.5" x14ac:dyDescent="0.2">
      <c r="A785" s="10" t="s">
        <v>1447</v>
      </c>
      <c r="B785" s="72" t="s">
        <v>1448</v>
      </c>
      <c r="C785" s="26">
        <v>54987654</v>
      </c>
      <c r="D785" s="26">
        <v>50000000</v>
      </c>
      <c r="E785" s="26">
        <v>47000000</v>
      </c>
      <c r="F785" s="26">
        <v>23500000</v>
      </c>
      <c r="G785" s="26">
        <v>23500000</v>
      </c>
      <c r="H785" s="26">
        <v>4987654</v>
      </c>
    </row>
    <row r="786" spans="1:8" ht="25.5" x14ac:dyDescent="0.2">
      <c r="A786" s="10" t="s">
        <v>1449</v>
      </c>
      <c r="B786" s="72" t="s">
        <v>1450</v>
      </c>
      <c r="C786" s="26">
        <v>44827737</v>
      </c>
      <c r="D786" s="26">
        <v>43000000</v>
      </c>
      <c r="E786" s="26">
        <v>42000000</v>
      </c>
      <c r="F786" s="26">
        <v>21000000</v>
      </c>
      <c r="G786" s="26">
        <v>21000000</v>
      </c>
      <c r="H786" s="26">
        <v>1827737</v>
      </c>
    </row>
    <row r="787" spans="1:8" ht="25.5" x14ac:dyDescent="0.2">
      <c r="A787" s="10" t="s">
        <v>1451</v>
      </c>
      <c r="B787" s="72" t="s">
        <v>1452</v>
      </c>
      <c r="C787" s="26">
        <v>10159917</v>
      </c>
      <c r="D787" s="26">
        <v>7000000</v>
      </c>
      <c r="E787" s="26">
        <v>5000000</v>
      </c>
      <c r="F787" s="26">
        <v>2500000</v>
      </c>
      <c r="G787" s="26">
        <v>2500000</v>
      </c>
      <c r="H787" s="26">
        <v>3159917</v>
      </c>
    </row>
    <row r="788" spans="1:8" x14ac:dyDescent="0.2">
      <c r="A788" s="10" t="s">
        <v>1453</v>
      </c>
      <c r="B788" s="72" t="s">
        <v>1454</v>
      </c>
      <c r="C788" s="26">
        <v>458580451</v>
      </c>
      <c r="D788" s="26">
        <v>426189361</v>
      </c>
      <c r="E788" s="26">
        <v>396274560</v>
      </c>
      <c r="F788" s="26">
        <v>205756491</v>
      </c>
      <c r="G788" s="26">
        <v>205756491</v>
      </c>
      <c r="H788" s="26">
        <v>32391090</v>
      </c>
    </row>
    <row r="789" spans="1:8" x14ac:dyDescent="0.2">
      <c r="A789" s="10" t="s">
        <v>1455</v>
      </c>
      <c r="B789" s="72" t="s">
        <v>1456</v>
      </c>
      <c r="C789" s="26">
        <v>434959616</v>
      </c>
      <c r="D789" s="26">
        <v>402568526</v>
      </c>
      <c r="E789" s="26">
        <v>385391616</v>
      </c>
      <c r="F789" s="26">
        <v>197542818</v>
      </c>
      <c r="G789" s="26">
        <v>197542818</v>
      </c>
      <c r="H789" s="26">
        <v>32391090</v>
      </c>
    </row>
    <row r="790" spans="1:8" ht="25.5" x14ac:dyDescent="0.2">
      <c r="A790" s="10" t="s">
        <v>1457</v>
      </c>
      <c r="B790" s="72" t="s">
        <v>1458</v>
      </c>
      <c r="C790" s="26">
        <v>200000000</v>
      </c>
      <c r="D790" s="26">
        <v>182641101</v>
      </c>
      <c r="E790" s="26">
        <v>168841462</v>
      </c>
      <c r="F790" s="26">
        <v>90829861</v>
      </c>
      <c r="G790" s="26">
        <v>90829861</v>
      </c>
      <c r="H790" s="26">
        <v>17358899</v>
      </c>
    </row>
    <row r="791" spans="1:8" ht="25.5" x14ac:dyDescent="0.2">
      <c r="A791" s="10" t="s">
        <v>1459</v>
      </c>
      <c r="B791" s="72" t="s">
        <v>1460</v>
      </c>
      <c r="C791" s="26">
        <v>202020785</v>
      </c>
      <c r="D791" s="26">
        <v>191782299</v>
      </c>
      <c r="E791" s="26">
        <v>188405028</v>
      </c>
      <c r="F791" s="26">
        <v>102098942</v>
      </c>
      <c r="G791" s="26">
        <v>102098942</v>
      </c>
      <c r="H791" s="26">
        <v>10238486</v>
      </c>
    </row>
    <row r="792" spans="1:8" ht="38.25" x14ac:dyDescent="0.2">
      <c r="A792" s="10" t="s">
        <v>1461</v>
      </c>
      <c r="B792" s="72" t="s">
        <v>1462</v>
      </c>
      <c r="C792" s="26">
        <v>32938831</v>
      </c>
      <c r="D792" s="26">
        <v>28145126</v>
      </c>
      <c r="E792" s="26">
        <v>28145126</v>
      </c>
      <c r="F792" s="26">
        <v>4614015</v>
      </c>
      <c r="G792" s="26">
        <v>4614015</v>
      </c>
      <c r="H792" s="26">
        <v>4793705</v>
      </c>
    </row>
    <row r="793" spans="1:8" ht="51" x14ac:dyDescent="0.2">
      <c r="A793" s="10" t="s">
        <v>1463</v>
      </c>
      <c r="B793" s="72" t="s">
        <v>1464</v>
      </c>
      <c r="C793" s="26">
        <v>23620835</v>
      </c>
      <c r="D793" s="26">
        <v>23620835</v>
      </c>
      <c r="E793" s="26">
        <v>10882944</v>
      </c>
      <c r="F793" s="26">
        <v>8213673</v>
      </c>
      <c r="G793" s="26">
        <v>8213673</v>
      </c>
      <c r="H793" s="26">
        <v>0</v>
      </c>
    </row>
    <row r="794" spans="1:8" ht="38.25" x14ac:dyDescent="0.2">
      <c r="A794" s="10" t="s">
        <v>1465</v>
      </c>
      <c r="B794" s="72" t="s">
        <v>1466</v>
      </c>
      <c r="C794" s="26">
        <v>23620835</v>
      </c>
      <c r="D794" s="26">
        <v>23620835</v>
      </c>
      <c r="E794" s="26">
        <v>10882944</v>
      </c>
      <c r="F794" s="26">
        <v>8213673</v>
      </c>
      <c r="G794" s="26">
        <v>8213673</v>
      </c>
      <c r="H794" s="26">
        <v>0</v>
      </c>
    </row>
    <row r="795" spans="1:8" x14ac:dyDescent="0.2">
      <c r="A795" s="10" t="s">
        <v>1467</v>
      </c>
      <c r="B795" s="72" t="s">
        <v>1468</v>
      </c>
      <c r="C795" s="26">
        <v>709402698</v>
      </c>
      <c r="D795" s="26">
        <v>0</v>
      </c>
      <c r="E795" s="26">
        <v>0</v>
      </c>
      <c r="F795" s="26">
        <v>0</v>
      </c>
      <c r="G795" s="26">
        <v>0</v>
      </c>
      <c r="H795" s="26">
        <v>709402698</v>
      </c>
    </row>
    <row r="796" spans="1:8" x14ac:dyDescent="0.2">
      <c r="A796" s="10" t="s">
        <v>1469</v>
      </c>
      <c r="B796" s="72" t="s">
        <v>1470</v>
      </c>
      <c r="C796" s="26">
        <v>709402698</v>
      </c>
      <c r="D796" s="26">
        <v>0</v>
      </c>
      <c r="E796" s="26">
        <v>0</v>
      </c>
      <c r="F796" s="26">
        <v>0</v>
      </c>
      <c r="G796" s="26">
        <v>0</v>
      </c>
      <c r="H796" s="26">
        <v>709402698</v>
      </c>
    </row>
    <row r="797" spans="1:8" x14ac:dyDescent="0.2">
      <c r="A797" s="10" t="s">
        <v>1471</v>
      </c>
      <c r="B797" s="72" t="s">
        <v>1472</v>
      </c>
      <c r="C797" s="26">
        <v>8653097185</v>
      </c>
      <c r="D797" s="26">
        <v>5558684604</v>
      </c>
      <c r="E797" s="26">
        <v>3306711341</v>
      </c>
      <c r="F797" s="26">
        <v>1537485317</v>
      </c>
      <c r="G797" s="26">
        <v>1511823751</v>
      </c>
      <c r="H797" s="26">
        <v>3094412581</v>
      </c>
    </row>
    <row r="798" spans="1:8" x14ac:dyDescent="0.2">
      <c r="A798" s="10" t="s">
        <v>1473</v>
      </c>
      <c r="B798" s="72" t="s">
        <v>1474</v>
      </c>
      <c r="C798" s="26">
        <v>998150235</v>
      </c>
      <c r="D798" s="26">
        <v>593337984</v>
      </c>
      <c r="E798" s="26">
        <v>428395749</v>
      </c>
      <c r="F798" s="26">
        <v>214186002</v>
      </c>
      <c r="G798" s="26">
        <v>214186002</v>
      </c>
      <c r="H798" s="26">
        <v>404812251</v>
      </c>
    </row>
    <row r="799" spans="1:8" ht="25.5" x14ac:dyDescent="0.2">
      <c r="A799" s="10" t="s">
        <v>1475</v>
      </c>
      <c r="B799" s="72" t="s">
        <v>1476</v>
      </c>
      <c r="C799" s="26">
        <v>230000000</v>
      </c>
      <c r="D799" s="26">
        <v>160892141</v>
      </c>
      <c r="E799" s="26">
        <v>130768722</v>
      </c>
      <c r="F799" s="26">
        <v>59294939</v>
      </c>
      <c r="G799" s="26">
        <v>59294939</v>
      </c>
      <c r="H799" s="26">
        <v>69107859</v>
      </c>
    </row>
    <row r="800" spans="1:8" x14ac:dyDescent="0.2">
      <c r="A800" s="10" t="s">
        <v>1477</v>
      </c>
      <c r="B800" s="72" t="s">
        <v>1478</v>
      </c>
      <c r="C800" s="26">
        <v>230000000</v>
      </c>
      <c r="D800" s="26">
        <v>160892141</v>
      </c>
      <c r="E800" s="26">
        <v>130768722</v>
      </c>
      <c r="F800" s="26">
        <v>59294939</v>
      </c>
      <c r="G800" s="26">
        <v>59294939</v>
      </c>
      <c r="H800" s="26">
        <v>69107859</v>
      </c>
    </row>
    <row r="801" spans="1:8" ht="25.5" x14ac:dyDescent="0.2">
      <c r="A801" s="10" t="s">
        <v>1479</v>
      </c>
      <c r="B801" s="72" t="s">
        <v>1480</v>
      </c>
      <c r="C801" s="26">
        <v>98000000</v>
      </c>
      <c r="D801" s="26">
        <v>94000000</v>
      </c>
      <c r="E801" s="26">
        <v>66000000</v>
      </c>
      <c r="F801" s="26">
        <v>28000000</v>
      </c>
      <c r="G801" s="26">
        <v>28000000</v>
      </c>
      <c r="H801" s="26">
        <v>4000000</v>
      </c>
    </row>
    <row r="802" spans="1:8" x14ac:dyDescent="0.2">
      <c r="A802" s="10" t="s">
        <v>1481</v>
      </c>
      <c r="B802" s="72" t="s">
        <v>1482</v>
      </c>
      <c r="C802" s="26">
        <v>52000000</v>
      </c>
      <c r="D802" s="26">
        <v>46892141</v>
      </c>
      <c r="E802" s="26">
        <v>44768722</v>
      </c>
      <c r="F802" s="26">
        <v>11294939</v>
      </c>
      <c r="G802" s="26">
        <v>11294939</v>
      </c>
      <c r="H802" s="26">
        <v>5107859</v>
      </c>
    </row>
    <row r="803" spans="1:8" ht="25.5" x14ac:dyDescent="0.2">
      <c r="A803" s="10" t="s">
        <v>1483</v>
      </c>
      <c r="B803" s="72" t="s">
        <v>1484</v>
      </c>
      <c r="C803" s="26">
        <v>50000000</v>
      </c>
      <c r="D803" s="26">
        <v>0</v>
      </c>
      <c r="E803" s="26">
        <v>0</v>
      </c>
      <c r="F803" s="26">
        <v>0</v>
      </c>
      <c r="G803" s="26">
        <v>0</v>
      </c>
      <c r="H803" s="26">
        <v>50000000</v>
      </c>
    </row>
    <row r="804" spans="1:8" x14ac:dyDescent="0.2">
      <c r="A804" s="10" t="s">
        <v>1485</v>
      </c>
      <c r="B804" s="72" t="s">
        <v>1486</v>
      </c>
      <c r="C804" s="26">
        <v>30000000</v>
      </c>
      <c r="D804" s="26">
        <v>20000000</v>
      </c>
      <c r="E804" s="26">
        <v>20000000</v>
      </c>
      <c r="F804" s="26">
        <v>20000000</v>
      </c>
      <c r="G804" s="26">
        <v>20000000</v>
      </c>
      <c r="H804" s="26">
        <v>10000000</v>
      </c>
    </row>
    <row r="805" spans="1:8" x14ac:dyDescent="0.2">
      <c r="A805" s="10" t="s">
        <v>1487</v>
      </c>
      <c r="B805" s="72" t="s">
        <v>1488</v>
      </c>
      <c r="C805" s="26">
        <v>129000000</v>
      </c>
      <c r="D805" s="26">
        <v>93538606</v>
      </c>
      <c r="E805" s="26">
        <v>21332731</v>
      </c>
      <c r="F805" s="26">
        <v>9696696</v>
      </c>
      <c r="G805" s="26">
        <v>9696696</v>
      </c>
      <c r="H805" s="26">
        <v>35461394</v>
      </c>
    </row>
    <row r="806" spans="1:8" x14ac:dyDescent="0.2">
      <c r="A806" s="10" t="s">
        <v>1489</v>
      </c>
      <c r="B806" s="72" t="s">
        <v>1490</v>
      </c>
      <c r="C806" s="26">
        <v>57000000</v>
      </c>
      <c r="D806" s="26">
        <v>50100000</v>
      </c>
      <c r="E806" s="26">
        <v>0</v>
      </c>
      <c r="F806" s="26">
        <v>0</v>
      </c>
      <c r="G806" s="26">
        <v>0</v>
      </c>
      <c r="H806" s="26">
        <v>6900000</v>
      </c>
    </row>
    <row r="807" spans="1:8" ht="25.5" x14ac:dyDescent="0.2">
      <c r="A807" s="10" t="s">
        <v>1491</v>
      </c>
      <c r="B807" s="72" t="s">
        <v>1492</v>
      </c>
      <c r="C807" s="26">
        <v>12000000</v>
      </c>
      <c r="D807" s="26">
        <v>0</v>
      </c>
      <c r="E807" s="26">
        <v>0</v>
      </c>
      <c r="F807" s="26">
        <v>0</v>
      </c>
      <c r="G807" s="26">
        <v>0</v>
      </c>
      <c r="H807" s="26">
        <v>12000000</v>
      </c>
    </row>
    <row r="808" spans="1:8" ht="25.5" x14ac:dyDescent="0.2">
      <c r="A808" s="10" t="s">
        <v>1493</v>
      </c>
      <c r="B808" s="72" t="s">
        <v>1494</v>
      </c>
      <c r="C808" s="26">
        <v>22000000</v>
      </c>
      <c r="D808" s="26">
        <v>22000000</v>
      </c>
      <c r="E808" s="26">
        <v>0</v>
      </c>
      <c r="F808" s="26">
        <v>0</v>
      </c>
      <c r="G808" s="26">
        <v>0</v>
      </c>
      <c r="H808" s="26">
        <v>0</v>
      </c>
    </row>
    <row r="809" spans="1:8" ht="38.25" x14ac:dyDescent="0.2">
      <c r="A809" s="10" t="s">
        <v>1495</v>
      </c>
      <c r="B809" s="72" t="s">
        <v>1496</v>
      </c>
      <c r="C809" s="26">
        <v>20000000</v>
      </c>
      <c r="D809" s="26">
        <v>6981621</v>
      </c>
      <c r="E809" s="26">
        <v>6981621</v>
      </c>
      <c r="F809" s="26">
        <v>6981621</v>
      </c>
      <c r="G809" s="26">
        <v>6981621</v>
      </c>
      <c r="H809" s="26">
        <v>13018379</v>
      </c>
    </row>
    <row r="810" spans="1:8" ht="38.25" x14ac:dyDescent="0.2">
      <c r="A810" s="10" t="s">
        <v>1497</v>
      </c>
      <c r="B810" s="72" t="s">
        <v>1498</v>
      </c>
      <c r="C810" s="26">
        <v>18000000</v>
      </c>
      <c r="D810" s="26">
        <v>14456985</v>
      </c>
      <c r="E810" s="26">
        <v>14351110</v>
      </c>
      <c r="F810" s="26">
        <v>2715075</v>
      </c>
      <c r="G810" s="26">
        <v>2715075</v>
      </c>
      <c r="H810" s="26">
        <v>3543015</v>
      </c>
    </row>
    <row r="811" spans="1:8" x14ac:dyDescent="0.2">
      <c r="A811" s="10" t="s">
        <v>1499</v>
      </c>
      <c r="B811" s="72" t="s">
        <v>1500</v>
      </c>
      <c r="C811" s="26">
        <v>26000000</v>
      </c>
      <c r="D811" s="26">
        <v>26000000</v>
      </c>
      <c r="E811" s="26">
        <v>26000000</v>
      </c>
      <c r="F811" s="26">
        <v>26000000</v>
      </c>
      <c r="G811" s="26">
        <v>26000000</v>
      </c>
      <c r="H811" s="26">
        <v>0</v>
      </c>
    </row>
    <row r="812" spans="1:8" ht="25.5" x14ac:dyDescent="0.2">
      <c r="A812" s="10" t="s">
        <v>1501</v>
      </c>
      <c r="B812" s="72" t="s">
        <v>1502</v>
      </c>
      <c r="C812" s="26">
        <v>26000000</v>
      </c>
      <c r="D812" s="26">
        <v>26000000</v>
      </c>
      <c r="E812" s="26">
        <v>26000000</v>
      </c>
      <c r="F812" s="26">
        <v>26000000</v>
      </c>
      <c r="G812" s="26">
        <v>26000000</v>
      </c>
      <c r="H812" s="26">
        <v>0</v>
      </c>
    </row>
    <row r="813" spans="1:8" x14ac:dyDescent="0.2">
      <c r="A813" s="10" t="s">
        <v>1503</v>
      </c>
      <c r="B813" s="72" t="s">
        <v>1504</v>
      </c>
      <c r="C813" s="26">
        <v>152989512</v>
      </c>
      <c r="D813" s="26">
        <v>110000000</v>
      </c>
      <c r="E813" s="26">
        <v>110000000</v>
      </c>
      <c r="F813" s="26">
        <v>55000000</v>
      </c>
      <c r="G813" s="26">
        <v>55000000</v>
      </c>
      <c r="H813" s="26">
        <v>42989512</v>
      </c>
    </row>
    <row r="814" spans="1:8" ht="38.25" x14ac:dyDescent="0.2">
      <c r="A814" s="10" t="s">
        <v>1505</v>
      </c>
      <c r="B814" s="72" t="s">
        <v>1506</v>
      </c>
      <c r="C814" s="26">
        <v>52989512</v>
      </c>
      <c r="D814" s="26">
        <v>50000000</v>
      </c>
      <c r="E814" s="26">
        <v>50000000</v>
      </c>
      <c r="F814" s="26">
        <v>25000000</v>
      </c>
      <c r="G814" s="26">
        <v>25000000</v>
      </c>
      <c r="H814" s="26">
        <v>2989512</v>
      </c>
    </row>
    <row r="815" spans="1:8" ht="38.25" x14ac:dyDescent="0.2">
      <c r="A815" s="10" t="s">
        <v>1507</v>
      </c>
      <c r="B815" s="72" t="s">
        <v>1508</v>
      </c>
      <c r="C815" s="26">
        <v>100000000</v>
      </c>
      <c r="D815" s="26">
        <v>60000000</v>
      </c>
      <c r="E815" s="26">
        <v>60000000</v>
      </c>
      <c r="F815" s="26">
        <v>30000000</v>
      </c>
      <c r="G815" s="26">
        <v>30000000</v>
      </c>
      <c r="H815" s="26">
        <v>40000000</v>
      </c>
    </row>
    <row r="816" spans="1:8" x14ac:dyDescent="0.2">
      <c r="A816" s="10" t="s">
        <v>1509</v>
      </c>
      <c r="B816" s="72" t="s">
        <v>1510</v>
      </c>
      <c r="C816" s="26">
        <v>109000000</v>
      </c>
      <c r="D816" s="26">
        <v>39008500</v>
      </c>
      <c r="E816" s="26">
        <v>20570100</v>
      </c>
      <c r="F816" s="26">
        <v>18570100</v>
      </c>
      <c r="G816" s="26">
        <v>18570100</v>
      </c>
      <c r="H816" s="26">
        <v>69991500</v>
      </c>
    </row>
    <row r="817" spans="1:8" x14ac:dyDescent="0.2">
      <c r="A817" s="10" t="s">
        <v>1511</v>
      </c>
      <c r="B817" s="72" t="s">
        <v>1512</v>
      </c>
      <c r="C817" s="26">
        <v>20000000</v>
      </c>
      <c r="D817" s="26">
        <v>0</v>
      </c>
      <c r="E817" s="26">
        <v>0</v>
      </c>
      <c r="F817" s="26">
        <v>0</v>
      </c>
      <c r="G817" s="26">
        <v>0</v>
      </c>
      <c r="H817" s="26">
        <v>20000000</v>
      </c>
    </row>
    <row r="818" spans="1:8" ht="25.5" x14ac:dyDescent="0.2">
      <c r="A818" s="10" t="s">
        <v>1513</v>
      </c>
      <c r="B818" s="72" t="s">
        <v>1514</v>
      </c>
      <c r="C818" s="26">
        <v>10000000</v>
      </c>
      <c r="D818" s="26">
        <v>8008500</v>
      </c>
      <c r="E818" s="26">
        <v>3600000</v>
      </c>
      <c r="F818" s="26">
        <v>1600000</v>
      </c>
      <c r="G818" s="26">
        <v>1600000</v>
      </c>
      <c r="H818" s="26">
        <v>1991500</v>
      </c>
    </row>
    <row r="819" spans="1:8" x14ac:dyDescent="0.2">
      <c r="A819" s="10" t="s">
        <v>1515</v>
      </c>
      <c r="B819" s="72" t="s">
        <v>1516</v>
      </c>
      <c r="C819" s="26">
        <v>22000000</v>
      </c>
      <c r="D819" s="26">
        <v>17000000</v>
      </c>
      <c r="E819" s="26">
        <v>16970100</v>
      </c>
      <c r="F819" s="26">
        <v>16970100</v>
      </c>
      <c r="G819" s="26">
        <v>16970100</v>
      </c>
      <c r="H819" s="26">
        <v>5000000</v>
      </c>
    </row>
    <row r="820" spans="1:8" x14ac:dyDescent="0.2">
      <c r="A820" s="10" t="s">
        <v>1517</v>
      </c>
      <c r="B820" s="72" t="s">
        <v>1518</v>
      </c>
      <c r="C820" s="26">
        <v>17000000</v>
      </c>
      <c r="D820" s="26">
        <v>14000000</v>
      </c>
      <c r="E820" s="26">
        <v>0</v>
      </c>
      <c r="F820" s="26">
        <v>0</v>
      </c>
      <c r="G820" s="26">
        <v>0</v>
      </c>
      <c r="H820" s="26">
        <v>3000000</v>
      </c>
    </row>
    <row r="821" spans="1:8" x14ac:dyDescent="0.2">
      <c r="A821" s="10" t="s">
        <v>1519</v>
      </c>
      <c r="B821" s="72" t="s">
        <v>1520</v>
      </c>
      <c r="C821" s="26">
        <v>40000000</v>
      </c>
      <c r="D821" s="26">
        <v>0</v>
      </c>
      <c r="E821" s="26">
        <v>0</v>
      </c>
      <c r="F821" s="26">
        <v>0</v>
      </c>
      <c r="G821" s="26">
        <v>0</v>
      </c>
      <c r="H821" s="26">
        <v>40000000</v>
      </c>
    </row>
    <row r="822" spans="1:8" x14ac:dyDescent="0.2">
      <c r="A822" s="10" t="s">
        <v>1521</v>
      </c>
      <c r="B822" s="72" t="s">
        <v>1522</v>
      </c>
      <c r="C822" s="26">
        <v>76788462</v>
      </c>
      <c r="D822" s="26">
        <v>0</v>
      </c>
      <c r="E822" s="26">
        <v>0</v>
      </c>
      <c r="F822" s="26">
        <v>0</v>
      </c>
      <c r="G822" s="26">
        <v>0</v>
      </c>
      <c r="H822" s="26">
        <v>76788462</v>
      </c>
    </row>
    <row r="823" spans="1:8" x14ac:dyDescent="0.2">
      <c r="A823" s="10" t="s">
        <v>1523</v>
      </c>
      <c r="B823" s="72" t="s">
        <v>1524</v>
      </c>
      <c r="C823" s="26">
        <v>76788462</v>
      </c>
      <c r="D823" s="26">
        <v>0</v>
      </c>
      <c r="E823" s="26">
        <v>0</v>
      </c>
      <c r="F823" s="26">
        <v>0</v>
      </c>
      <c r="G823" s="26">
        <v>0</v>
      </c>
      <c r="H823" s="26">
        <v>76788462</v>
      </c>
    </row>
    <row r="824" spans="1:8" ht="25.5" x14ac:dyDescent="0.2">
      <c r="A824" s="10" t="s">
        <v>1525</v>
      </c>
      <c r="B824" s="72" t="s">
        <v>1526</v>
      </c>
      <c r="C824" s="26">
        <v>0</v>
      </c>
      <c r="D824" s="26">
        <v>0</v>
      </c>
      <c r="E824" s="26">
        <v>0</v>
      </c>
      <c r="F824" s="26">
        <v>0</v>
      </c>
      <c r="G824" s="26">
        <v>0</v>
      </c>
      <c r="H824" s="26">
        <v>0</v>
      </c>
    </row>
    <row r="825" spans="1:8" x14ac:dyDescent="0.2">
      <c r="A825" s="10" t="s">
        <v>1527</v>
      </c>
      <c r="B825" s="72" t="s">
        <v>1528</v>
      </c>
      <c r="C825" s="26">
        <v>0</v>
      </c>
      <c r="D825" s="26">
        <v>0</v>
      </c>
      <c r="E825" s="26">
        <v>0</v>
      </c>
      <c r="F825" s="26">
        <v>0</v>
      </c>
      <c r="G825" s="26">
        <v>0</v>
      </c>
      <c r="H825" s="26">
        <v>0</v>
      </c>
    </row>
    <row r="826" spans="1:8" x14ac:dyDescent="0.2">
      <c r="A826" s="10" t="s">
        <v>1529</v>
      </c>
      <c r="B826" s="72" t="s">
        <v>1530</v>
      </c>
      <c r="C826" s="26">
        <v>274372261</v>
      </c>
      <c r="D826" s="26">
        <v>163898737</v>
      </c>
      <c r="E826" s="26">
        <v>119724196</v>
      </c>
      <c r="F826" s="26">
        <v>45624267</v>
      </c>
      <c r="G826" s="26">
        <v>45624267</v>
      </c>
      <c r="H826" s="26">
        <v>110473524</v>
      </c>
    </row>
    <row r="827" spans="1:8" x14ac:dyDescent="0.2">
      <c r="A827" s="10" t="s">
        <v>1531</v>
      </c>
      <c r="B827" s="72" t="s">
        <v>1532</v>
      </c>
      <c r="C827" s="26">
        <v>89898737</v>
      </c>
      <c r="D827" s="26">
        <v>29898737</v>
      </c>
      <c r="E827" s="26">
        <v>29898737</v>
      </c>
      <c r="F827" s="26">
        <v>22624267</v>
      </c>
      <c r="G827" s="26">
        <v>22624267</v>
      </c>
      <c r="H827" s="26">
        <v>60000000</v>
      </c>
    </row>
    <row r="828" spans="1:8" ht="25.5" x14ac:dyDescent="0.2">
      <c r="A828" s="10" t="s">
        <v>1533</v>
      </c>
      <c r="B828" s="72" t="s">
        <v>1534</v>
      </c>
      <c r="C828" s="26">
        <v>54000000</v>
      </c>
      <c r="D828" s="26">
        <v>29000000</v>
      </c>
      <c r="E828" s="26">
        <v>19825459</v>
      </c>
      <c r="F828" s="26">
        <v>0</v>
      </c>
      <c r="G828" s="26">
        <v>0</v>
      </c>
      <c r="H828" s="26">
        <v>25000000</v>
      </c>
    </row>
    <row r="829" spans="1:8" ht="25.5" x14ac:dyDescent="0.2">
      <c r="A829" s="10" t="s">
        <v>1535</v>
      </c>
      <c r="B829" s="72" t="s">
        <v>1536</v>
      </c>
      <c r="C829" s="26">
        <v>90000000</v>
      </c>
      <c r="D829" s="26">
        <v>90000000</v>
      </c>
      <c r="E829" s="26">
        <v>70000000</v>
      </c>
      <c r="F829" s="26">
        <v>23000000</v>
      </c>
      <c r="G829" s="26">
        <v>23000000</v>
      </c>
      <c r="H829" s="26">
        <v>0</v>
      </c>
    </row>
    <row r="830" spans="1:8" ht="38.25" x14ac:dyDescent="0.2">
      <c r="A830" s="10" t="s">
        <v>1537</v>
      </c>
      <c r="B830" s="72" t="s">
        <v>1538</v>
      </c>
      <c r="C830" s="26">
        <v>40473524</v>
      </c>
      <c r="D830" s="26">
        <v>15000000</v>
      </c>
      <c r="E830" s="26">
        <v>0</v>
      </c>
      <c r="F830" s="26">
        <v>0</v>
      </c>
      <c r="G830" s="26">
        <v>0</v>
      </c>
      <c r="H830" s="26">
        <v>25473524</v>
      </c>
    </row>
    <row r="831" spans="1:8" x14ac:dyDescent="0.2">
      <c r="A831" s="10" t="s">
        <v>1539</v>
      </c>
      <c r="B831" s="72" t="s">
        <v>1540</v>
      </c>
      <c r="C831" s="26">
        <v>929750437</v>
      </c>
      <c r="D831" s="26">
        <v>417083578</v>
      </c>
      <c r="E831" s="26">
        <v>244660543</v>
      </c>
      <c r="F831" s="26">
        <v>69387388</v>
      </c>
      <c r="G831" s="26">
        <v>69387388</v>
      </c>
      <c r="H831" s="26">
        <v>512666859</v>
      </c>
    </row>
    <row r="832" spans="1:8" ht="25.5" x14ac:dyDescent="0.2">
      <c r="A832" s="10" t="s">
        <v>1541</v>
      </c>
      <c r="B832" s="72" t="s">
        <v>817</v>
      </c>
      <c r="C832" s="26">
        <v>425000000</v>
      </c>
      <c r="D832" s="26">
        <v>278999982</v>
      </c>
      <c r="E832" s="26">
        <v>107818125</v>
      </c>
      <c r="F832" s="26">
        <v>39909374</v>
      </c>
      <c r="G832" s="26">
        <v>39909374</v>
      </c>
      <c r="H832" s="26">
        <v>146000018</v>
      </c>
    </row>
    <row r="833" spans="1:8" x14ac:dyDescent="0.2">
      <c r="A833" s="10" t="s">
        <v>1542</v>
      </c>
      <c r="B833" s="72" t="s">
        <v>1543</v>
      </c>
      <c r="C833" s="26">
        <v>504750437</v>
      </c>
      <c r="D833" s="26">
        <v>138083596</v>
      </c>
      <c r="E833" s="26">
        <v>136842418</v>
      </c>
      <c r="F833" s="26">
        <v>29478014</v>
      </c>
      <c r="G833" s="26">
        <v>29478014</v>
      </c>
      <c r="H833" s="26">
        <v>366666841</v>
      </c>
    </row>
    <row r="834" spans="1:8" x14ac:dyDescent="0.2">
      <c r="A834" s="10" t="s">
        <v>1544</v>
      </c>
      <c r="B834" s="72" t="s">
        <v>1545</v>
      </c>
      <c r="C834" s="26">
        <v>655006694</v>
      </c>
      <c r="D834" s="26">
        <v>613422279</v>
      </c>
      <c r="E834" s="26">
        <v>601897503</v>
      </c>
      <c r="F834" s="26">
        <v>282785179</v>
      </c>
      <c r="G834" s="26">
        <v>261778027</v>
      </c>
      <c r="H834" s="26">
        <v>41584415</v>
      </c>
    </row>
    <row r="835" spans="1:8" x14ac:dyDescent="0.2">
      <c r="A835" s="10" t="s">
        <v>1546</v>
      </c>
      <c r="B835" s="72" t="s">
        <v>1547</v>
      </c>
      <c r="C835" s="26">
        <v>655006694</v>
      </c>
      <c r="D835" s="26">
        <v>613422279</v>
      </c>
      <c r="E835" s="26">
        <v>601897503</v>
      </c>
      <c r="F835" s="26">
        <v>282785179</v>
      </c>
      <c r="G835" s="26">
        <v>261778027</v>
      </c>
      <c r="H835" s="26">
        <v>41584415</v>
      </c>
    </row>
    <row r="836" spans="1:8" ht="25.5" x14ac:dyDescent="0.2">
      <c r="A836" s="10" t="s">
        <v>1548</v>
      </c>
      <c r="B836" s="72" t="s">
        <v>535</v>
      </c>
      <c r="C836" s="26">
        <v>401474698</v>
      </c>
      <c r="D836" s="26">
        <v>378398524</v>
      </c>
      <c r="E836" s="26">
        <v>378124737</v>
      </c>
      <c r="F836" s="26">
        <v>195189655</v>
      </c>
      <c r="G836" s="26">
        <v>187386668</v>
      </c>
      <c r="H836" s="26">
        <v>23076174</v>
      </c>
    </row>
    <row r="837" spans="1:8" ht="25.5" x14ac:dyDescent="0.2">
      <c r="A837" s="10" t="s">
        <v>1549</v>
      </c>
      <c r="B837" s="72" t="s">
        <v>1550</v>
      </c>
      <c r="C837" s="26">
        <v>61000000</v>
      </c>
      <c r="D837" s="26">
        <v>59069978</v>
      </c>
      <c r="E837" s="26">
        <v>59069978</v>
      </c>
      <c r="F837" s="26">
        <v>32418514</v>
      </c>
      <c r="G837" s="26">
        <v>32418514</v>
      </c>
      <c r="H837" s="26">
        <v>1930022</v>
      </c>
    </row>
    <row r="838" spans="1:8" ht="25.5" x14ac:dyDescent="0.2">
      <c r="A838" s="10" t="s">
        <v>1551</v>
      </c>
      <c r="B838" s="72" t="s">
        <v>543</v>
      </c>
      <c r="C838" s="26">
        <v>58767504</v>
      </c>
      <c r="D838" s="26">
        <v>58767504</v>
      </c>
      <c r="E838" s="26">
        <v>54753674</v>
      </c>
      <c r="F838" s="26">
        <v>24489821</v>
      </c>
      <c r="G838" s="26">
        <v>16898331</v>
      </c>
      <c r="H838" s="26">
        <v>0</v>
      </c>
    </row>
    <row r="839" spans="1:8" ht="25.5" x14ac:dyDescent="0.2">
      <c r="A839" s="10" t="s">
        <v>1552</v>
      </c>
      <c r="B839" s="72" t="s">
        <v>1553</v>
      </c>
      <c r="C839" s="26">
        <v>133764492</v>
      </c>
      <c r="D839" s="26">
        <v>117186273</v>
      </c>
      <c r="E839" s="26">
        <v>109949114</v>
      </c>
      <c r="F839" s="26">
        <v>30687189</v>
      </c>
      <c r="G839" s="26">
        <v>25074514</v>
      </c>
      <c r="H839" s="26">
        <v>16578219</v>
      </c>
    </row>
    <row r="840" spans="1:8" x14ac:dyDescent="0.2">
      <c r="A840" s="10" t="s">
        <v>1554</v>
      </c>
      <c r="B840" s="72" t="s">
        <v>1555</v>
      </c>
      <c r="C840" s="26">
        <v>4663319401</v>
      </c>
      <c r="D840" s="26">
        <v>3179609310</v>
      </c>
      <c r="E840" s="26">
        <v>1454075821</v>
      </c>
      <c r="F840" s="26">
        <v>741334851</v>
      </c>
      <c r="G840" s="26">
        <v>741334851</v>
      </c>
      <c r="H840" s="26">
        <v>1483710091</v>
      </c>
    </row>
    <row r="841" spans="1:8" x14ac:dyDescent="0.2">
      <c r="A841" s="10" t="s">
        <v>1556</v>
      </c>
      <c r="B841" s="72" t="s">
        <v>587</v>
      </c>
      <c r="C841" s="26">
        <v>4254972914</v>
      </c>
      <c r="D841" s="26">
        <v>2779944008</v>
      </c>
      <c r="E841" s="26">
        <v>1054410519</v>
      </c>
      <c r="F841" s="26">
        <v>557621708</v>
      </c>
      <c r="G841" s="26">
        <v>557621708</v>
      </c>
      <c r="H841" s="26">
        <v>1475028906</v>
      </c>
    </row>
    <row r="842" spans="1:8" ht="25.5" x14ac:dyDescent="0.2">
      <c r="A842" s="10" t="s">
        <v>1557</v>
      </c>
      <c r="B842" s="72" t="s">
        <v>589</v>
      </c>
      <c r="C842" s="26">
        <v>613971958</v>
      </c>
      <c r="D842" s="26">
        <v>460368478</v>
      </c>
      <c r="E842" s="26">
        <v>402027462</v>
      </c>
      <c r="F842" s="26">
        <v>324875828</v>
      </c>
      <c r="G842" s="26">
        <v>324875828</v>
      </c>
      <c r="H842" s="26">
        <v>153603480</v>
      </c>
    </row>
    <row r="843" spans="1:8" ht="25.5" x14ac:dyDescent="0.2">
      <c r="A843" s="10" t="s">
        <v>1558</v>
      </c>
      <c r="B843" s="72" t="s">
        <v>591</v>
      </c>
      <c r="C843" s="26">
        <v>52257555</v>
      </c>
      <c r="D843" s="26">
        <v>52257555</v>
      </c>
      <c r="E843" s="26">
        <v>52257555</v>
      </c>
      <c r="F843" s="26">
        <v>39665238</v>
      </c>
      <c r="G843" s="26">
        <v>39665238</v>
      </c>
      <c r="H843" s="26">
        <v>0</v>
      </c>
    </row>
    <row r="844" spans="1:8" ht="25.5" x14ac:dyDescent="0.2">
      <c r="A844" s="10" t="s">
        <v>1559</v>
      </c>
      <c r="B844" s="72" t="s">
        <v>593</v>
      </c>
      <c r="C844" s="26">
        <v>10000000</v>
      </c>
      <c r="D844" s="26">
        <v>10000000</v>
      </c>
      <c r="E844" s="26">
        <v>10000000</v>
      </c>
      <c r="F844" s="26">
        <v>0</v>
      </c>
      <c r="G844" s="26">
        <v>0</v>
      </c>
      <c r="H844" s="26">
        <v>0</v>
      </c>
    </row>
    <row r="845" spans="1:8" ht="25.5" x14ac:dyDescent="0.2">
      <c r="A845" s="10" t="s">
        <v>1560</v>
      </c>
      <c r="B845" s="72" t="s">
        <v>595</v>
      </c>
      <c r="C845" s="26">
        <v>6855681</v>
      </c>
      <c r="D845" s="26">
        <v>6855681</v>
      </c>
      <c r="E845" s="26">
        <v>6855681</v>
      </c>
      <c r="F845" s="26">
        <v>6855681</v>
      </c>
      <c r="G845" s="26">
        <v>6855681</v>
      </c>
      <c r="H845" s="26">
        <v>0</v>
      </c>
    </row>
    <row r="846" spans="1:8" ht="51" x14ac:dyDescent="0.2">
      <c r="A846" s="10" t="s">
        <v>1561</v>
      </c>
      <c r="B846" s="72" t="s">
        <v>1562</v>
      </c>
      <c r="C846" s="26">
        <v>183144319</v>
      </c>
      <c r="D846" s="26">
        <v>105116227</v>
      </c>
      <c r="E846" s="26">
        <v>105116227</v>
      </c>
      <c r="F846" s="26">
        <v>85843435</v>
      </c>
      <c r="G846" s="26">
        <v>85843435</v>
      </c>
      <c r="H846" s="26">
        <v>78028092</v>
      </c>
    </row>
    <row r="847" spans="1:8" ht="51" x14ac:dyDescent="0.2">
      <c r="A847" s="10" t="s">
        <v>1563</v>
      </c>
      <c r="B847" s="72" t="s">
        <v>1564</v>
      </c>
      <c r="C847" s="26">
        <v>227797999</v>
      </c>
      <c r="D847" s="26">
        <v>227797999</v>
      </c>
      <c r="E847" s="26">
        <v>227797999</v>
      </c>
      <c r="F847" s="26">
        <v>192511474</v>
      </c>
      <c r="G847" s="26">
        <v>192511474</v>
      </c>
      <c r="H847" s="26">
        <v>0</v>
      </c>
    </row>
    <row r="848" spans="1:8" ht="51" x14ac:dyDescent="0.2">
      <c r="A848" s="10" t="s">
        <v>1565</v>
      </c>
      <c r="B848" s="72" t="s">
        <v>1566</v>
      </c>
      <c r="C848" s="26">
        <v>133916404</v>
      </c>
      <c r="D848" s="26">
        <v>58341016</v>
      </c>
      <c r="E848" s="26">
        <v>0</v>
      </c>
      <c r="F848" s="26">
        <v>0</v>
      </c>
      <c r="G848" s="26">
        <v>0</v>
      </c>
      <c r="H848" s="26">
        <v>75575388</v>
      </c>
    </row>
    <row r="849" spans="1:8" ht="25.5" x14ac:dyDescent="0.2">
      <c r="A849" s="10" t="s">
        <v>1567</v>
      </c>
      <c r="B849" s="72" t="s">
        <v>1568</v>
      </c>
      <c r="C849" s="26">
        <v>100</v>
      </c>
      <c r="D849" s="26">
        <v>0</v>
      </c>
      <c r="E849" s="26">
        <v>0</v>
      </c>
      <c r="F849" s="26">
        <v>0</v>
      </c>
      <c r="G849" s="26">
        <v>0</v>
      </c>
      <c r="H849" s="26">
        <v>100</v>
      </c>
    </row>
    <row r="850" spans="1:8" ht="25.5" x14ac:dyDescent="0.2">
      <c r="A850" s="10" t="s">
        <v>1569</v>
      </c>
      <c r="B850" s="72" t="s">
        <v>1570</v>
      </c>
      <c r="C850" s="26">
        <v>100</v>
      </c>
      <c r="D850" s="26">
        <v>0</v>
      </c>
      <c r="E850" s="26">
        <v>0</v>
      </c>
      <c r="F850" s="26">
        <v>0</v>
      </c>
      <c r="G850" s="26">
        <v>0</v>
      </c>
      <c r="H850" s="26">
        <v>100</v>
      </c>
    </row>
    <row r="851" spans="1:8" ht="25.5" x14ac:dyDescent="0.2">
      <c r="A851" s="10" t="s">
        <v>1571</v>
      </c>
      <c r="B851" s="72" t="s">
        <v>635</v>
      </c>
      <c r="C851" s="26">
        <v>469368136</v>
      </c>
      <c r="D851" s="26">
        <v>467149849</v>
      </c>
      <c r="E851" s="26">
        <v>0</v>
      </c>
      <c r="F851" s="26">
        <v>0</v>
      </c>
      <c r="G851" s="26">
        <v>0</v>
      </c>
      <c r="H851" s="26">
        <v>2218287</v>
      </c>
    </row>
    <row r="852" spans="1:8" x14ac:dyDescent="0.2">
      <c r="A852" s="10" t="s">
        <v>1572</v>
      </c>
      <c r="B852" s="72" t="s">
        <v>637</v>
      </c>
      <c r="C852" s="26">
        <v>75451932</v>
      </c>
      <c r="D852" s="26">
        <v>75451932</v>
      </c>
      <c r="E852" s="26">
        <v>0</v>
      </c>
      <c r="F852" s="26">
        <v>0</v>
      </c>
      <c r="G852" s="26">
        <v>0</v>
      </c>
      <c r="H852" s="26">
        <v>0</v>
      </c>
    </row>
    <row r="853" spans="1:8" x14ac:dyDescent="0.2">
      <c r="A853" s="10" t="s">
        <v>1573</v>
      </c>
      <c r="B853" s="72" t="s">
        <v>639</v>
      </c>
      <c r="C853" s="26">
        <v>94999900</v>
      </c>
      <c r="D853" s="26">
        <v>94999900</v>
      </c>
      <c r="E853" s="26">
        <v>0</v>
      </c>
      <c r="F853" s="26">
        <v>0</v>
      </c>
      <c r="G853" s="26">
        <v>0</v>
      </c>
      <c r="H853" s="26">
        <v>0</v>
      </c>
    </row>
    <row r="854" spans="1:8" x14ac:dyDescent="0.2">
      <c r="A854" s="10" t="s">
        <v>1574</v>
      </c>
      <c r="B854" s="72" t="s">
        <v>641</v>
      </c>
      <c r="C854" s="26">
        <v>34999900</v>
      </c>
      <c r="D854" s="26">
        <v>34999900</v>
      </c>
      <c r="E854" s="26">
        <v>0</v>
      </c>
      <c r="F854" s="26">
        <v>0</v>
      </c>
      <c r="G854" s="26">
        <v>0</v>
      </c>
      <c r="H854" s="26">
        <v>0</v>
      </c>
    </row>
    <row r="855" spans="1:8" ht="38.25" x14ac:dyDescent="0.2">
      <c r="A855" s="10" t="s">
        <v>1575</v>
      </c>
      <c r="B855" s="72" t="s">
        <v>1576</v>
      </c>
      <c r="C855" s="26">
        <v>263916404</v>
      </c>
      <c r="D855" s="26">
        <v>261698117</v>
      </c>
      <c r="E855" s="26">
        <v>0</v>
      </c>
      <c r="F855" s="26">
        <v>0</v>
      </c>
      <c r="G855" s="26">
        <v>0</v>
      </c>
      <c r="H855" s="26">
        <v>2218287</v>
      </c>
    </row>
    <row r="856" spans="1:8" ht="25.5" x14ac:dyDescent="0.2">
      <c r="A856" s="10" t="s">
        <v>1577</v>
      </c>
      <c r="B856" s="72" t="s">
        <v>1578</v>
      </c>
      <c r="C856" s="26">
        <v>100</v>
      </c>
      <c r="D856" s="26">
        <v>0</v>
      </c>
      <c r="E856" s="26">
        <v>0</v>
      </c>
      <c r="F856" s="26">
        <v>0</v>
      </c>
      <c r="G856" s="26">
        <v>0</v>
      </c>
      <c r="H856" s="26">
        <v>100</v>
      </c>
    </row>
    <row r="857" spans="1:8" ht="25.5" x14ac:dyDescent="0.2">
      <c r="A857" s="10" t="s">
        <v>1579</v>
      </c>
      <c r="B857" s="72" t="s">
        <v>1580</v>
      </c>
      <c r="C857" s="26">
        <v>100</v>
      </c>
      <c r="D857" s="26">
        <v>0</v>
      </c>
      <c r="E857" s="26">
        <v>0</v>
      </c>
      <c r="F857" s="26">
        <v>0</v>
      </c>
      <c r="G857" s="26">
        <v>0</v>
      </c>
      <c r="H857" s="26">
        <v>100</v>
      </c>
    </row>
    <row r="858" spans="1:8" x14ac:dyDescent="0.2">
      <c r="A858" s="10" t="s">
        <v>1581</v>
      </c>
      <c r="B858" s="72" t="s">
        <v>666</v>
      </c>
      <c r="C858" s="26">
        <v>200</v>
      </c>
      <c r="D858" s="26">
        <v>0</v>
      </c>
      <c r="E858" s="26">
        <v>0</v>
      </c>
      <c r="F858" s="26">
        <v>0</v>
      </c>
      <c r="G858" s="26">
        <v>0</v>
      </c>
      <c r="H858" s="26">
        <v>200</v>
      </c>
    </row>
    <row r="859" spans="1:8" ht="25.5" x14ac:dyDescent="0.2">
      <c r="A859" s="10" t="s">
        <v>1582</v>
      </c>
      <c r="B859" s="72" t="s">
        <v>1583</v>
      </c>
      <c r="C859" s="26">
        <v>100</v>
      </c>
      <c r="D859" s="26">
        <v>0</v>
      </c>
      <c r="E859" s="26">
        <v>0</v>
      </c>
      <c r="F859" s="26">
        <v>0</v>
      </c>
      <c r="G859" s="26">
        <v>0</v>
      </c>
      <c r="H859" s="26">
        <v>100</v>
      </c>
    </row>
    <row r="860" spans="1:8" ht="25.5" x14ac:dyDescent="0.2">
      <c r="A860" s="10" t="s">
        <v>1584</v>
      </c>
      <c r="B860" s="72" t="s">
        <v>1585</v>
      </c>
      <c r="C860" s="26">
        <v>100</v>
      </c>
      <c r="D860" s="26">
        <v>0</v>
      </c>
      <c r="E860" s="26">
        <v>0</v>
      </c>
      <c r="F860" s="26">
        <v>0</v>
      </c>
      <c r="G860" s="26">
        <v>0</v>
      </c>
      <c r="H860" s="26">
        <v>100</v>
      </c>
    </row>
    <row r="861" spans="1:8" ht="38.25" x14ac:dyDescent="0.2">
      <c r="A861" s="10" t="s">
        <v>1586</v>
      </c>
      <c r="B861" s="72" t="s">
        <v>1587</v>
      </c>
      <c r="C861" s="26">
        <v>3171632420</v>
      </c>
      <c r="D861" s="26">
        <v>1852425681</v>
      </c>
      <c r="E861" s="26">
        <v>652383057</v>
      </c>
      <c r="F861" s="26">
        <v>232745880</v>
      </c>
      <c r="G861" s="26">
        <v>232745880</v>
      </c>
      <c r="H861" s="26">
        <v>1319206739</v>
      </c>
    </row>
    <row r="862" spans="1:8" ht="25.5" x14ac:dyDescent="0.2">
      <c r="A862" s="10" t="s">
        <v>1588</v>
      </c>
      <c r="B862" s="72" t="s">
        <v>1589</v>
      </c>
      <c r="C862" s="26">
        <v>1764446344</v>
      </c>
      <c r="D862" s="26">
        <v>1303874488</v>
      </c>
      <c r="E862" s="26">
        <v>217563487</v>
      </c>
      <c r="F862" s="26">
        <v>108781745</v>
      </c>
      <c r="G862" s="26">
        <v>108781745</v>
      </c>
      <c r="H862" s="26">
        <v>460571856</v>
      </c>
    </row>
    <row r="863" spans="1:8" ht="25.5" x14ac:dyDescent="0.2">
      <c r="A863" s="10" t="s">
        <v>1590</v>
      </c>
      <c r="B863" s="72" t="s">
        <v>1591</v>
      </c>
      <c r="C863" s="26">
        <v>155332721</v>
      </c>
      <c r="D863" s="26">
        <v>155330914</v>
      </c>
      <c r="E863" s="26">
        <v>0</v>
      </c>
      <c r="F863" s="26">
        <v>0</v>
      </c>
      <c r="G863" s="26">
        <v>0</v>
      </c>
      <c r="H863" s="26">
        <v>1807</v>
      </c>
    </row>
    <row r="864" spans="1:8" ht="38.25" x14ac:dyDescent="0.2">
      <c r="A864" s="10" t="s">
        <v>1592</v>
      </c>
      <c r="B864" s="72" t="s">
        <v>1593</v>
      </c>
      <c r="C864" s="26">
        <v>0</v>
      </c>
      <c r="D864" s="26">
        <v>0</v>
      </c>
      <c r="E864" s="26">
        <v>0</v>
      </c>
      <c r="F864" s="26">
        <v>0</v>
      </c>
      <c r="G864" s="26">
        <v>0</v>
      </c>
      <c r="H864" s="26">
        <v>0</v>
      </c>
    </row>
    <row r="865" spans="1:8" ht="51" x14ac:dyDescent="0.2">
      <c r="A865" s="10" t="s">
        <v>1594</v>
      </c>
      <c r="B865" s="72" t="s">
        <v>1595</v>
      </c>
      <c r="C865" s="26">
        <v>0</v>
      </c>
      <c r="D865" s="26">
        <v>0</v>
      </c>
      <c r="E865" s="26">
        <v>0</v>
      </c>
      <c r="F865" s="26">
        <v>0</v>
      </c>
      <c r="G865" s="26">
        <v>0</v>
      </c>
      <c r="H865" s="26">
        <v>0</v>
      </c>
    </row>
    <row r="866" spans="1:8" ht="51" x14ac:dyDescent="0.2">
      <c r="A866" s="10" t="s">
        <v>1596</v>
      </c>
      <c r="B866" s="72" t="s">
        <v>1597</v>
      </c>
      <c r="C866" s="26">
        <v>23221687</v>
      </c>
      <c r="D866" s="26">
        <v>23221357</v>
      </c>
      <c r="E866" s="26">
        <v>0</v>
      </c>
      <c r="F866" s="26">
        <v>0</v>
      </c>
      <c r="G866" s="26">
        <v>0</v>
      </c>
      <c r="H866" s="26">
        <v>330</v>
      </c>
    </row>
    <row r="867" spans="1:8" ht="25.5" x14ac:dyDescent="0.2">
      <c r="A867" s="10" t="s">
        <v>1598</v>
      </c>
      <c r="B867" s="72" t="s">
        <v>1599</v>
      </c>
      <c r="C867" s="26">
        <v>0</v>
      </c>
      <c r="D867" s="26">
        <v>0</v>
      </c>
      <c r="E867" s="26">
        <v>0</v>
      </c>
      <c r="F867" s="26">
        <v>0</v>
      </c>
      <c r="G867" s="26">
        <v>0</v>
      </c>
      <c r="H867" s="26">
        <v>0</v>
      </c>
    </row>
    <row r="868" spans="1:8" ht="38.25" x14ac:dyDescent="0.2">
      <c r="A868" s="10" t="s">
        <v>1600</v>
      </c>
      <c r="B868" s="72" t="s">
        <v>1601</v>
      </c>
      <c r="C868" s="26">
        <v>47092517</v>
      </c>
      <c r="D868" s="26">
        <v>47092109</v>
      </c>
      <c r="E868" s="26">
        <v>0</v>
      </c>
      <c r="F868" s="26">
        <v>0</v>
      </c>
      <c r="G868" s="26">
        <v>0</v>
      </c>
      <c r="H868" s="26">
        <v>408</v>
      </c>
    </row>
    <row r="869" spans="1:8" ht="63.75" x14ac:dyDescent="0.2">
      <c r="A869" s="10" t="s">
        <v>1602</v>
      </c>
      <c r="B869" s="72" t="s">
        <v>1603</v>
      </c>
      <c r="C869" s="26">
        <v>22000000</v>
      </c>
      <c r="D869" s="26">
        <v>21999385</v>
      </c>
      <c r="E869" s="26">
        <v>0</v>
      </c>
      <c r="F869" s="26">
        <v>0</v>
      </c>
      <c r="G869" s="26">
        <v>0</v>
      </c>
      <c r="H869" s="26">
        <v>615</v>
      </c>
    </row>
    <row r="870" spans="1:8" ht="25.5" x14ac:dyDescent="0.2">
      <c r="A870" s="10" t="s">
        <v>1604</v>
      </c>
      <c r="B870" s="72" t="s">
        <v>1605</v>
      </c>
      <c r="C870" s="26">
        <v>47092517</v>
      </c>
      <c r="D870" s="26">
        <v>47092139</v>
      </c>
      <c r="E870" s="26">
        <v>0</v>
      </c>
      <c r="F870" s="26">
        <v>0</v>
      </c>
      <c r="G870" s="26">
        <v>0</v>
      </c>
      <c r="H870" s="26">
        <v>378</v>
      </c>
    </row>
    <row r="871" spans="1:8" ht="51" x14ac:dyDescent="0.2">
      <c r="A871" s="10" t="s">
        <v>1606</v>
      </c>
      <c r="B871" s="72" t="s">
        <v>1607</v>
      </c>
      <c r="C871" s="26">
        <v>15926000</v>
      </c>
      <c r="D871" s="26">
        <v>15925924</v>
      </c>
      <c r="E871" s="26">
        <v>0</v>
      </c>
      <c r="F871" s="26">
        <v>0</v>
      </c>
      <c r="G871" s="26">
        <v>0</v>
      </c>
      <c r="H871" s="26">
        <v>76</v>
      </c>
    </row>
    <row r="872" spans="1:8" ht="25.5" x14ac:dyDescent="0.2">
      <c r="A872" s="10" t="s">
        <v>1608</v>
      </c>
      <c r="B872" s="72" t="s">
        <v>1609</v>
      </c>
      <c r="C872" s="26">
        <v>200869721</v>
      </c>
      <c r="D872" s="26">
        <v>200868625</v>
      </c>
      <c r="E872" s="26">
        <v>0</v>
      </c>
      <c r="F872" s="26">
        <v>0</v>
      </c>
      <c r="G872" s="26">
        <v>0</v>
      </c>
      <c r="H872" s="26">
        <v>1096</v>
      </c>
    </row>
    <row r="873" spans="1:8" ht="25.5" x14ac:dyDescent="0.2">
      <c r="A873" s="10" t="s">
        <v>1610</v>
      </c>
      <c r="B873" s="72" t="s">
        <v>1611</v>
      </c>
      <c r="C873" s="26">
        <v>0</v>
      </c>
      <c r="D873" s="26">
        <v>0</v>
      </c>
      <c r="E873" s="26">
        <v>0</v>
      </c>
      <c r="F873" s="26">
        <v>0</v>
      </c>
      <c r="G873" s="26">
        <v>0</v>
      </c>
      <c r="H873" s="26">
        <v>0</v>
      </c>
    </row>
    <row r="874" spans="1:8" ht="25.5" x14ac:dyDescent="0.2">
      <c r="A874" s="10" t="s">
        <v>1612</v>
      </c>
      <c r="B874" s="72" t="s">
        <v>1613</v>
      </c>
      <c r="C874" s="26">
        <v>0</v>
      </c>
      <c r="D874" s="26">
        <v>0</v>
      </c>
      <c r="E874" s="26">
        <v>0</v>
      </c>
      <c r="F874" s="26">
        <v>0</v>
      </c>
      <c r="G874" s="26">
        <v>0</v>
      </c>
      <c r="H874" s="26">
        <v>0</v>
      </c>
    </row>
    <row r="875" spans="1:8" ht="38.25" x14ac:dyDescent="0.2">
      <c r="A875" s="10" t="s">
        <v>1614</v>
      </c>
      <c r="B875" s="72" t="s">
        <v>1615</v>
      </c>
      <c r="C875" s="26">
        <v>69703361</v>
      </c>
      <c r="D875" s="26">
        <v>69702741</v>
      </c>
      <c r="E875" s="26">
        <v>0</v>
      </c>
      <c r="F875" s="26">
        <v>0</v>
      </c>
      <c r="G875" s="26">
        <v>0</v>
      </c>
      <c r="H875" s="26">
        <v>620</v>
      </c>
    </row>
    <row r="876" spans="1:8" ht="38.25" x14ac:dyDescent="0.2">
      <c r="A876" s="10" t="s">
        <v>1616</v>
      </c>
      <c r="B876" s="72" t="s">
        <v>1617</v>
      </c>
      <c r="C876" s="26">
        <v>69703360</v>
      </c>
      <c r="D876" s="26">
        <v>69703321</v>
      </c>
      <c r="E876" s="26">
        <v>0</v>
      </c>
      <c r="F876" s="26">
        <v>0</v>
      </c>
      <c r="G876" s="26">
        <v>0</v>
      </c>
      <c r="H876" s="26">
        <v>39</v>
      </c>
    </row>
    <row r="877" spans="1:8" ht="25.5" x14ac:dyDescent="0.2">
      <c r="A877" s="10" t="s">
        <v>1618</v>
      </c>
      <c r="B877" s="72" t="s">
        <v>1619</v>
      </c>
      <c r="C877" s="26">
        <v>61463000</v>
      </c>
      <c r="D877" s="26">
        <v>61462563</v>
      </c>
      <c r="E877" s="26">
        <v>0</v>
      </c>
      <c r="F877" s="26">
        <v>0</v>
      </c>
      <c r="G877" s="26">
        <v>0</v>
      </c>
      <c r="H877" s="26">
        <v>437</v>
      </c>
    </row>
    <row r="878" spans="1:8" ht="25.5" x14ac:dyDescent="0.2">
      <c r="A878" s="10" t="s">
        <v>1620</v>
      </c>
      <c r="B878" s="72" t="s">
        <v>1621</v>
      </c>
      <c r="C878" s="26">
        <v>219146580</v>
      </c>
      <c r="D878" s="26">
        <v>157753694</v>
      </c>
      <c r="E878" s="26">
        <v>79000017</v>
      </c>
      <c r="F878" s="26">
        <v>39500009</v>
      </c>
      <c r="G878" s="26">
        <v>39500009</v>
      </c>
      <c r="H878" s="26">
        <v>61392886</v>
      </c>
    </row>
    <row r="879" spans="1:8" ht="51" x14ac:dyDescent="0.2">
      <c r="A879" s="10" t="s">
        <v>1622</v>
      </c>
      <c r="B879" s="72" t="s">
        <v>1623</v>
      </c>
      <c r="C879" s="26">
        <v>0</v>
      </c>
      <c r="D879" s="26">
        <v>0</v>
      </c>
      <c r="E879" s="26">
        <v>0</v>
      </c>
      <c r="F879" s="26">
        <v>0</v>
      </c>
      <c r="G879" s="26">
        <v>0</v>
      </c>
      <c r="H879" s="26">
        <v>0</v>
      </c>
    </row>
    <row r="880" spans="1:8" ht="25.5" x14ac:dyDescent="0.2">
      <c r="A880" s="10" t="s">
        <v>1624</v>
      </c>
      <c r="B880" s="72" t="s">
        <v>1625</v>
      </c>
      <c r="C880" s="26">
        <v>0</v>
      </c>
      <c r="D880" s="26">
        <v>0</v>
      </c>
      <c r="E880" s="26">
        <v>0</v>
      </c>
      <c r="F880" s="26">
        <v>0</v>
      </c>
      <c r="G880" s="26">
        <v>0</v>
      </c>
      <c r="H880" s="26">
        <v>0</v>
      </c>
    </row>
    <row r="881" spans="1:8" ht="51" x14ac:dyDescent="0.2">
      <c r="A881" s="10" t="s">
        <v>1626</v>
      </c>
      <c r="B881" s="72" t="s">
        <v>1627</v>
      </c>
      <c r="C881" s="26">
        <v>0</v>
      </c>
      <c r="D881" s="26">
        <v>0</v>
      </c>
      <c r="E881" s="26">
        <v>0</v>
      </c>
      <c r="F881" s="26">
        <v>0</v>
      </c>
      <c r="G881" s="26">
        <v>0</v>
      </c>
      <c r="H881" s="26">
        <v>0</v>
      </c>
    </row>
    <row r="882" spans="1:8" ht="25.5" x14ac:dyDescent="0.2">
      <c r="A882" s="10" t="s">
        <v>1628</v>
      </c>
      <c r="B882" s="72" t="s">
        <v>1629</v>
      </c>
      <c r="C882" s="26">
        <v>0</v>
      </c>
      <c r="D882" s="26">
        <v>0</v>
      </c>
      <c r="E882" s="26">
        <v>0</v>
      </c>
      <c r="F882" s="26">
        <v>0</v>
      </c>
      <c r="G882" s="26">
        <v>0</v>
      </c>
      <c r="H882" s="26">
        <v>0</v>
      </c>
    </row>
    <row r="883" spans="1:8" ht="89.25" x14ac:dyDescent="0.2">
      <c r="A883" s="10" t="s">
        <v>1630</v>
      </c>
      <c r="B883" s="72" t="s">
        <v>1631</v>
      </c>
      <c r="C883" s="26">
        <v>0</v>
      </c>
      <c r="D883" s="26">
        <v>0</v>
      </c>
      <c r="E883" s="26">
        <v>0</v>
      </c>
      <c r="F883" s="26">
        <v>0</v>
      </c>
      <c r="G883" s="26">
        <v>0</v>
      </c>
      <c r="H883" s="26">
        <v>0</v>
      </c>
    </row>
    <row r="884" spans="1:8" ht="51" x14ac:dyDescent="0.2">
      <c r="A884" s="10" t="s">
        <v>1632</v>
      </c>
      <c r="B884" s="72" t="s">
        <v>1633</v>
      </c>
      <c r="C884" s="26">
        <v>26406721</v>
      </c>
      <c r="D884" s="26">
        <v>26406495</v>
      </c>
      <c r="E884" s="26">
        <v>0</v>
      </c>
      <c r="F884" s="26">
        <v>0</v>
      </c>
      <c r="G884" s="26">
        <v>0</v>
      </c>
      <c r="H884" s="26">
        <v>226</v>
      </c>
    </row>
    <row r="885" spans="1:8" ht="51" x14ac:dyDescent="0.2">
      <c r="A885" s="10" t="s">
        <v>1634</v>
      </c>
      <c r="B885" s="72" t="s">
        <v>1635</v>
      </c>
      <c r="C885" s="26">
        <v>12000000</v>
      </c>
      <c r="D885" s="26">
        <v>11999742</v>
      </c>
      <c r="E885" s="26">
        <v>0</v>
      </c>
      <c r="F885" s="26">
        <v>0</v>
      </c>
      <c r="G885" s="26">
        <v>0</v>
      </c>
      <c r="H885" s="26">
        <v>258</v>
      </c>
    </row>
    <row r="886" spans="1:8" ht="51" x14ac:dyDescent="0.2">
      <c r="A886" s="10" t="s">
        <v>1636</v>
      </c>
      <c r="B886" s="72" t="s">
        <v>1637</v>
      </c>
      <c r="C886" s="26">
        <v>20000000</v>
      </c>
      <c r="D886" s="26">
        <v>19999829</v>
      </c>
      <c r="E886" s="26">
        <v>0</v>
      </c>
      <c r="F886" s="26">
        <v>0</v>
      </c>
      <c r="G886" s="26">
        <v>0</v>
      </c>
      <c r="H886" s="26">
        <v>171</v>
      </c>
    </row>
    <row r="887" spans="1:8" ht="25.5" x14ac:dyDescent="0.2">
      <c r="A887" s="10" t="s">
        <v>1638</v>
      </c>
      <c r="B887" s="72" t="s">
        <v>1639</v>
      </c>
      <c r="C887" s="26">
        <v>41000000</v>
      </c>
      <c r="D887" s="26">
        <v>0</v>
      </c>
      <c r="E887" s="26">
        <v>0</v>
      </c>
      <c r="F887" s="26">
        <v>0</v>
      </c>
      <c r="G887" s="26">
        <v>0</v>
      </c>
      <c r="H887" s="26">
        <v>41000000</v>
      </c>
    </row>
    <row r="888" spans="1:8" ht="63.75" x14ac:dyDescent="0.2">
      <c r="A888" s="10" t="s">
        <v>1640</v>
      </c>
      <c r="B888" s="72" t="s">
        <v>1641</v>
      </c>
      <c r="C888" s="26">
        <v>25000000</v>
      </c>
      <c r="D888" s="26">
        <v>24999057</v>
      </c>
      <c r="E888" s="26">
        <v>24999057</v>
      </c>
      <c r="F888" s="26">
        <v>12499529</v>
      </c>
      <c r="G888" s="26">
        <v>12499529</v>
      </c>
      <c r="H888" s="26">
        <v>943</v>
      </c>
    </row>
    <row r="889" spans="1:8" ht="51" x14ac:dyDescent="0.2">
      <c r="A889" s="10" t="s">
        <v>1642</v>
      </c>
      <c r="B889" s="72" t="s">
        <v>1643</v>
      </c>
      <c r="C889" s="26">
        <v>0</v>
      </c>
      <c r="D889" s="26">
        <v>0</v>
      </c>
      <c r="E889" s="26">
        <v>0</v>
      </c>
      <c r="F889" s="26">
        <v>0</v>
      </c>
      <c r="G889" s="26">
        <v>0</v>
      </c>
      <c r="H889" s="26">
        <v>0</v>
      </c>
    </row>
    <row r="890" spans="1:8" ht="51" x14ac:dyDescent="0.2">
      <c r="A890" s="10" t="s">
        <v>1644</v>
      </c>
      <c r="B890" s="72" t="s">
        <v>1645</v>
      </c>
      <c r="C890" s="26">
        <v>0</v>
      </c>
      <c r="D890" s="26">
        <v>0</v>
      </c>
      <c r="E890" s="26">
        <v>0</v>
      </c>
      <c r="F890" s="26">
        <v>0</v>
      </c>
      <c r="G890" s="26">
        <v>0</v>
      </c>
      <c r="H890" s="26">
        <v>0</v>
      </c>
    </row>
    <row r="891" spans="1:8" ht="63.75" x14ac:dyDescent="0.2">
      <c r="A891" s="10" t="s">
        <v>1646</v>
      </c>
      <c r="B891" s="72" t="s">
        <v>1647</v>
      </c>
      <c r="C891" s="26">
        <v>0</v>
      </c>
      <c r="D891" s="26">
        <v>0</v>
      </c>
      <c r="E891" s="26">
        <v>0</v>
      </c>
      <c r="F891" s="26">
        <v>0</v>
      </c>
      <c r="G891" s="26">
        <v>0</v>
      </c>
      <c r="H891" s="26">
        <v>0</v>
      </c>
    </row>
    <row r="892" spans="1:8" ht="38.25" x14ac:dyDescent="0.2">
      <c r="A892" s="10" t="s">
        <v>1648</v>
      </c>
      <c r="B892" s="72" t="s">
        <v>1649</v>
      </c>
      <c r="C892" s="26">
        <v>0</v>
      </c>
      <c r="D892" s="26">
        <v>0</v>
      </c>
      <c r="E892" s="26">
        <v>0</v>
      </c>
      <c r="F892" s="26">
        <v>0</v>
      </c>
      <c r="G892" s="26">
        <v>0</v>
      </c>
      <c r="H892" s="26">
        <v>0</v>
      </c>
    </row>
    <row r="893" spans="1:8" ht="89.25" x14ac:dyDescent="0.2">
      <c r="A893" s="10" t="s">
        <v>1650</v>
      </c>
      <c r="B893" s="72" t="s">
        <v>1651</v>
      </c>
      <c r="C893" s="26">
        <v>20000000</v>
      </c>
      <c r="D893" s="26">
        <v>20000000</v>
      </c>
      <c r="E893" s="26">
        <v>20000000</v>
      </c>
      <c r="F893" s="26">
        <v>17499968</v>
      </c>
      <c r="G893" s="26">
        <v>17499968</v>
      </c>
      <c r="H893" s="26">
        <v>0</v>
      </c>
    </row>
    <row r="894" spans="1:8" ht="76.5" x14ac:dyDescent="0.2">
      <c r="A894" s="10" t="s">
        <v>1652</v>
      </c>
      <c r="B894" s="72" t="s">
        <v>1653</v>
      </c>
      <c r="C894" s="26">
        <v>19001226</v>
      </c>
      <c r="D894" s="26">
        <v>19001147</v>
      </c>
      <c r="E894" s="26">
        <v>19001024</v>
      </c>
      <c r="F894" s="26">
        <v>9500512</v>
      </c>
      <c r="G894" s="26">
        <v>9500512</v>
      </c>
      <c r="H894" s="26">
        <v>79</v>
      </c>
    </row>
    <row r="895" spans="1:8" ht="89.25" x14ac:dyDescent="0.2">
      <c r="A895" s="10" t="s">
        <v>1654</v>
      </c>
      <c r="B895" s="72" t="s">
        <v>1655</v>
      </c>
      <c r="C895" s="26">
        <v>20390725</v>
      </c>
      <c r="D895" s="26">
        <v>0</v>
      </c>
      <c r="E895" s="26">
        <v>0</v>
      </c>
      <c r="F895" s="26">
        <v>0</v>
      </c>
      <c r="G895" s="26">
        <v>0</v>
      </c>
      <c r="H895" s="26">
        <v>20390725</v>
      </c>
    </row>
    <row r="896" spans="1:8" ht="63.75" x14ac:dyDescent="0.2">
      <c r="A896" s="10" t="s">
        <v>1656</v>
      </c>
      <c r="B896" s="72" t="s">
        <v>1657</v>
      </c>
      <c r="C896" s="26">
        <v>20347908</v>
      </c>
      <c r="D896" s="26">
        <v>20347488</v>
      </c>
      <c r="E896" s="26">
        <v>0</v>
      </c>
      <c r="F896" s="26">
        <v>0</v>
      </c>
      <c r="G896" s="26">
        <v>0</v>
      </c>
      <c r="H896" s="26">
        <v>420</v>
      </c>
    </row>
    <row r="897" spans="1:8" ht="89.25" x14ac:dyDescent="0.2">
      <c r="A897" s="10" t="s">
        <v>1658</v>
      </c>
      <c r="B897" s="72" t="s">
        <v>1659</v>
      </c>
      <c r="C897" s="26">
        <v>15000000</v>
      </c>
      <c r="D897" s="26">
        <v>14999936</v>
      </c>
      <c r="E897" s="26">
        <v>14999936</v>
      </c>
      <c r="F897" s="26">
        <v>0</v>
      </c>
      <c r="G897" s="26">
        <v>0</v>
      </c>
      <c r="H897" s="26">
        <v>64</v>
      </c>
    </row>
    <row r="898" spans="1:8" ht="25.5" x14ac:dyDescent="0.2">
      <c r="A898" s="10" t="s">
        <v>1660</v>
      </c>
      <c r="B898" s="72" t="s">
        <v>1661</v>
      </c>
      <c r="C898" s="26">
        <v>259406721</v>
      </c>
      <c r="D898" s="26">
        <v>256405714</v>
      </c>
      <c r="E898" s="26">
        <v>0</v>
      </c>
      <c r="F898" s="26">
        <v>0</v>
      </c>
      <c r="G898" s="26">
        <v>0</v>
      </c>
      <c r="H898" s="26">
        <v>3001007</v>
      </c>
    </row>
    <row r="899" spans="1:8" ht="25.5" x14ac:dyDescent="0.2">
      <c r="A899" s="10" t="s">
        <v>1662</v>
      </c>
      <c r="B899" s="72" t="s">
        <v>1663</v>
      </c>
      <c r="C899" s="26">
        <v>52092517</v>
      </c>
      <c r="D899" s="26">
        <v>52092151</v>
      </c>
      <c r="E899" s="26">
        <v>0</v>
      </c>
      <c r="F899" s="26">
        <v>0</v>
      </c>
      <c r="G899" s="26">
        <v>0</v>
      </c>
      <c r="H899" s="26">
        <v>366</v>
      </c>
    </row>
    <row r="900" spans="1:8" ht="25.5" x14ac:dyDescent="0.2">
      <c r="A900" s="10" t="s">
        <v>1664</v>
      </c>
      <c r="B900" s="72" t="s">
        <v>1665</v>
      </c>
      <c r="C900" s="26">
        <v>84314204</v>
      </c>
      <c r="D900" s="26">
        <v>84314097</v>
      </c>
      <c r="E900" s="26">
        <v>0</v>
      </c>
      <c r="F900" s="26">
        <v>0</v>
      </c>
      <c r="G900" s="26">
        <v>0</v>
      </c>
      <c r="H900" s="26">
        <v>107</v>
      </c>
    </row>
    <row r="901" spans="1:8" ht="51" x14ac:dyDescent="0.2">
      <c r="A901" s="10" t="s">
        <v>1666</v>
      </c>
      <c r="B901" s="72" t="s">
        <v>1667</v>
      </c>
      <c r="C901" s="26">
        <v>3000000</v>
      </c>
      <c r="D901" s="26">
        <v>0</v>
      </c>
      <c r="E901" s="26">
        <v>0</v>
      </c>
      <c r="F901" s="26">
        <v>0</v>
      </c>
      <c r="G901" s="26">
        <v>0</v>
      </c>
      <c r="H901" s="26">
        <v>3000000</v>
      </c>
    </row>
    <row r="902" spans="1:8" ht="63.75" x14ac:dyDescent="0.2">
      <c r="A902" s="10" t="s">
        <v>1668</v>
      </c>
      <c r="B902" s="72" t="s">
        <v>1669</v>
      </c>
      <c r="C902" s="26">
        <v>0</v>
      </c>
      <c r="D902" s="26">
        <v>0</v>
      </c>
      <c r="E902" s="26">
        <v>0</v>
      </c>
      <c r="F902" s="26">
        <v>0</v>
      </c>
      <c r="G902" s="26">
        <v>0</v>
      </c>
      <c r="H902" s="26">
        <v>0</v>
      </c>
    </row>
    <row r="903" spans="1:8" ht="38.25" x14ac:dyDescent="0.2">
      <c r="A903" s="10" t="s">
        <v>1670</v>
      </c>
      <c r="B903" s="72" t="s">
        <v>1671</v>
      </c>
      <c r="C903" s="26">
        <v>50000000</v>
      </c>
      <c r="D903" s="26">
        <v>49999518</v>
      </c>
      <c r="E903" s="26">
        <v>0</v>
      </c>
      <c r="F903" s="26">
        <v>0</v>
      </c>
      <c r="G903" s="26">
        <v>0</v>
      </c>
      <c r="H903" s="26">
        <v>482</v>
      </c>
    </row>
    <row r="904" spans="1:8" ht="63.75" x14ac:dyDescent="0.2">
      <c r="A904" s="10" t="s">
        <v>1672</v>
      </c>
      <c r="B904" s="72" t="s">
        <v>1673</v>
      </c>
      <c r="C904" s="26">
        <v>70000000</v>
      </c>
      <c r="D904" s="26">
        <v>69999948</v>
      </c>
      <c r="E904" s="26">
        <v>0</v>
      </c>
      <c r="F904" s="26">
        <v>0</v>
      </c>
      <c r="G904" s="26">
        <v>0</v>
      </c>
      <c r="H904" s="26">
        <v>52</v>
      </c>
    </row>
    <row r="905" spans="1:8" ht="25.5" x14ac:dyDescent="0.2">
      <c r="A905" s="10" t="s">
        <v>1674</v>
      </c>
      <c r="B905" s="72" t="s">
        <v>1675</v>
      </c>
      <c r="C905" s="26">
        <v>139406721</v>
      </c>
      <c r="D905" s="26">
        <v>0</v>
      </c>
      <c r="E905" s="26">
        <v>0</v>
      </c>
      <c r="F905" s="26">
        <v>0</v>
      </c>
      <c r="G905" s="26">
        <v>0</v>
      </c>
      <c r="H905" s="26">
        <v>139406721</v>
      </c>
    </row>
    <row r="906" spans="1:8" ht="38.25" x14ac:dyDescent="0.2">
      <c r="A906" s="10" t="s">
        <v>1676</v>
      </c>
      <c r="B906" s="72" t="s">
        <v>1677</v>
      </c>
      <c r="C906" s="26">
        <v>9406721</v>
      </c>
      <c r="D906" s="26">
        <v>0</v>
      </c>
      <c r="E906" s="26">
        <v>0</v>
      </c>
      <c r="F906" s="26">
        <v>0</v>
      </c>
      <c r="G906" s="26">
        <v>0</v>
      </c>
      <c r="H906" s="26">
        <v>9406721</v>
      </c>
    </row>
    <row r="907" spans="1:8" ht="38.25" x14ac:dyDescent="0.2">
      <c r="A907" s="10" t="s">
        <v>1678</v>
      </c>
      <c r="B907" s="72" t="s">
        <v>1679</v>
      </c>
      <c r="C907" s="26">
        <v>130000000</v>
      </c>
      <c r="D907" s="26">
        <v>0</v>
      </c>
      <c r="E907" s="26">
        <v>0</v>
      </c>
      <c r="F907" s="26">
        <v>0</v>
      </c>
      <c r="G907" s="26">
        <v>0</v>
      </c>
      <c r="H907" s="26">
        <v>130000000</v>
      </c>
    </row>
    <row r="908" spans="1:8" ht="25.5" x14ac:dyDescent="0.2">
      <c r="A908" s="10" t="s">
        <v>1680</v>
      </c>
      <c r="B908" s="72" t="s">
        <v>1681</v>
      </c>
      <c r="C908" s="26">
        <v>210271283</v>
      </c>
      <c r="D908" s="26">
        <v>158266989</v>
      </c>
      <c r="E908" s="26">
        <v>13220921</v>
      </c>
      <c r="F908" s="26">
        <v>6610461</v>
      </c>
      <c r="G908" s="26">
        <v>6610461</v>
      </c>
      <c r="H908" s="26">
        <v>52004294</v>
      </c>
    </row>
    <row r="909" spans="1:8" ht="51" x14ac:dyDescent="0.2">
      <c r="A909" s="10" t="s">
        <v>1682</v>
      </c>
      <c r="B909" s="72" t="s">
        <v>1683</v>
      </c>
      <c r="C909" s="26">
        <v>0</v>
      </c>
      <c r="D909" s="26">
        <v>0</v>
      </c>
      <c r="E909" s="26">
        <v>0</v>
      </c>
      <c r="F909" s="26">
        <v>0</v>
      </c>
      <c r="G909" s="26">
        <v>0</v>
      </c>
      <c r="H909" s="26">
        <v>0</v>
      </c>
    </row>
    <row r="910" spans="1:8" ht="63.75" x14ac:dyDescent="0.2">
      <c r="A910" s="10" t="s">
        <v>1684</v>
      </c>
      <c r="B910" s="72" t="s">
        <v>1685</v>
      </c>
      <c r="C910" s="26">
        <v>0</v>
      </c>
      <c r="D910" s="26">
        <v>0</v>
      </c>
      <c r="E910" s="26">
        <v>0</v>
      </c>
      <c r="F910" s="26">
        <v>0</v>
      </c>
      <c r="G910" s="26">
        <v>0</v>
      </c>
      <c r="H910" s="26">
        <v>0</v>
      </c>
    </row>
    <row r="911" spans="1:8" ht="76.5" x14ac:dyDescent="0.2">
      <c r="A911" s="10" t="s">
        <v>1686</v>
      </c>
      <c r="B911" s="72" t="s">
        <v>1687</v>
      </c>
      <c r="C911" s="26">
        <v>0</v>
      </c>
      <c r="D911" s="26">
        <v>0</v>
      </c>
      <c r="E911" s="26">
        <v>0</v>
      </c>
      <c r="F911" s="26">
        <v>0</v>
      </c>
      <c r="G911" s="26">
        <v>0</v>
      </c>
      <c r="H911" s="26">
        <v>0</v>
      </c>
    </row>
    <row r="912" spans="1:8" ht="51" x14ac:dyDescent="0.2">
      <c r="A912" s="10" t="s">
        <v>1688</v>
      </c>
      <c r="B912" s="72" t="s">
        <v>1689</v>
      </c>
      <c r="C912" s="26">
        <v>0</v>
      </c>
      <c r="D912" s="26">
        <v>0</v>
      </c>
      <c r="E912" s="26">
        <v>0</v>
      </c>
      <c r="F912" s="26">
        <v>0</v>
      </c>
      <c r="G912" s="26">
        <v>0</v>
      </c>
      <c r="H912" s="26">
        <v>0</v>
      </c>
    </row>
    <row r="913" spans="1:8" ht="63.75" x14ac:dyDescent="0.2">
      <c r="A913" s="10" t="s">
        <v>1690</v>
      </c>
      <c r="B913" s="72" t="s">
        <v>1691</v>
      </c>
      <c r="C913" s="26">
        <v>0</v>
      </c>
      <c r="D913" s="26">
        <v>0</v>
      </c>
      <c r="E913" s="26">
        <v>0</v>
      </c>
      <c r="F913" s="26">
        <v>0</v>
      </c>
      <c r="G913" s="26">
        <v>0</v>
      </c>
      <c r="H913" s="26">
        <v>0</v>
      </c>
    </row>
    <row r="914" spans="1:8" ht="51" x14ac:dyDescent="0.2">
      <c r="A914" s="10" t="s">
        <v>1692</v>
      </c>
      <c r="B914" s="72" t="s">
        <v>1693</v>
      </c>
      <c r="C914" s="26">
        <v>0</v>
      </c>
      <c r="D914" s="26">
        <v>0</v>
      </c>
      <c r="E914" s="26">
        <v>0</v>
      </c>
      <c r="F914" s="26">
        <v>0</v>
      </c>
      <c r="G914" s="26">
        <v>0</v>
      </c>
      <c r="H914" s="26">
        <v>0</v>
      </c>
    </row>
    <row r="915" spans="1:8" ht="114.75" x14ac:dyDescent="0.2">
      <c r="A915" s="10" t="s">
        <v>1694</v>
      </c>
      <c r="B915" s="72" t="s">
        <v>1695</v>
      </c>
      <c r="C915" s="26">
        <v>0</v>
      </c>
      <c r="D915" s="26">
        <v>0</v>
      </c>
      <c r="E915" s="26">
        <v>0</v>
      </c>
      <c r="F915" s="26">
        <v>0</v>
      </c>
      <c r="G915" s="26">
        <v>0</v>
      </c>
      <c r="H915" s="26">
        <v>0</v>
      </c>
    </row>
    <row r="916" spans="1:8" ht="51" x14ac:dyDescent="0.2">
      <c r="A916" s="10" t="s">
        <v>1696</v>
      </c>
      <c r="B916" s="72" t="s">
        <v>1697</v>
      </c>
      <c r="C916" s="26">
        <v>0</v>
      </c>
      <c r="D916" s="26">
        <v>0</v>
      </c>
      <c r="E916" s="26">
        <v>0</v>
      </c>
      <c r="F916" s="26">
        <v>0</v>
      </c>
      <c r="G916" s="26">
        <v>0</v>
      </c>
      <c r="H916" s="26">
        <v>0</v>
      </c>
    </row>
    <row r="917" spans="1:8" ht="89.25" x14ac:dyDescent="0.2">
      <c r="A917" s="10" t="s">
        <v>1698</v>
      </c>
      <c r="B917" s="72" t="s">
        <v>1699</v>
      </c>
      <c r="C917" s="26">
        <v>0</v>
      </c>
      <c r="D917" s="26">
        <v>0</v>
      </c>
      <c r="E917" s="26">
        <v>0</v>
      </c>
      <c r="F917" s="26">
        <v>0</v>
      </c>
      <c r="G917" s="26">
        <v>0</v>
      </c>
      <c r="H917" s="26">
        <v>0</v>
      </c>
    </row>
    <row r="918" spans="1:8" ht="63.75" x14ac:dyDescent="0.2">
      <c r="A918" s="10" t="s">
        <v>1700</v>
      </c>
      <c r="B918" s="72" t="s">
        <v>1701</v>
      </c>
      <c r="C918" s="26">
        <v>0</v>
      </c>
      <c r="D918" s="26">
        <v>0</v>
      </c>
      <c r="E918" s="26">
        <v>0</v>
      </c>
      <c r="F918" s="26">
        <v>0</v>
      </c>
      <c r="G918" s="26">
        <v>0</v>
      </c>
      <c r="H918" s="26">
        <v>0</v>
      </c>
    </row>
    <row r="919" spans="1:8" ht="102" x14ac:dyDescent="0.2">
      <c r="A919" s="10" t="s">
        <v>1702</v>
      </c>
      <c r="B919" s="72" t="s">
        <v>1703</v>
      </c>
      <c r="C919" s="26">
        <v>0</v>
      </c>
      <c r="D919" s="26">
        <v>0</v>
      </c>
      <c r="E919" s="26">
        <v>0</v>
      </c>
      <c r="F919" s="26">
        <v>0</v>
      </c>
      <c r="G919" s="26">
        <v>0</v>
      </c>
      <c r="H919" s="26">
        <v>0</v>
      </c>
    </row>
    <row r="920" spans="1:8" ht="102" x14ac:dyDescent="0.2">
      <c r="A920" s="10" t="s">
        <v>1704</v>
      </c>
      <c r="B920" s="72" t="s">
        <v>1705</v>
      </c>
      <c r="C920" s="26">
        <v>0</v>
      </c>
      <c r="D920" s="26">
        <v>0</v>
      </c>
      <c r="E920" s="26">
        <v>0</v>
      </c>
      <c r="F920" s="26">
        <v>0</v>
      </c>
      <c r="G920" s="26">
        <v>0</v>
      </c>
      <c r="H920" s="26">
        <v>0</v>
      </c>
    </row>
    <row r="921" spans="1:8" ht="38.25" x14ac:dyDescent="0.2">
      <c r="A921" s="10" t="s">
        <v>1706</v>
      </c>
      <c r="B921" s="72" t="s">
        <v>1707</v>
      </c>
      <c r="C921" s="26">
        <v>9000000</v>
      </c>
      <c r="D921" s="26">
        <v>0</v>
      </c>
      <c r="E921" s="26">
        <v>0</v>
      </c>
      <c r="F921" s="26">
        <v>0</v>
      </c>
      <c r="G921" s="26">
        <v>0</v>
      </c>
      <c r="H921" s="26">
        <v>9000000</v>
      </c>
    </row>
    <row r="922" spans="1:8" ht="51" x14ac:dyDescent="0.2">
      <c r="A922" s="10" t="s">
        <v>1708</v>
      </c>
      <c r="B922" s="72" t="s">
        <v>1709</v>
      </c>
      <c r="C922" s="26">
        <v>53185034</v>
      </c>
      <c r="D922" s="26">
        <v>53185026</v>
      </c>
      <c r="E922" s="26">
        <v>0</v>
      </c>
      <c r="F922" s="26">
        <v>0</v>
      </c>
      <c r="G922" s="26">
        <v>0</v>
      </c>
      <c r="H922" s="26">
        <v>8</v>
      </c>
    </row>
    <row r="923" spans="1:8" ht="89.25" x14ac:dyDescent="0.2">
      <c r="A923" s="10" t="s">
        <v>1710</v>
      </c>
      <c r="B923" s="72" t="s">
        <v>1711</v>
      </c>
      <c r="C923" s="26">
        <v>7221687</v>
      </c>
      <c r="D923" s="26">
        <v>7221672</v>
      </c>
      <c r="E923" s="26">
        <v>7221672</v>
      </c>
      <c r="F923" s="26">
        <v>3610836</v>
      </c>
      <c r="G923" s="26">
        <v>3610836</v>
      </c>
      <c r="H923" s="26">
        <v>15</v>
      </c>
    </row>
    <row r="924" spans="1:8" ht="51" x14ac:dyDescent="0.2">
      <c r="A924" s="10" t="s">
        <v>1712</v>
      </c>
      <c r="B924" s="72" t="s">
        <v>1713</v>
      </c>
      <c r="C924" s="26">
        <v>6000000</v>
      </c>
      <c r="D924" s="26">
        <v>5999249</v>
      </c>
      <c r="E924" s="26">
        <v>5999249</v>
      </c>
      <c r="F924" s="26">
        <v>2999625</v>
      </c>
      <c r="G924" s="26">
        <v>2999625</v>
      </c>
      <c r="H924" s="26">
        <v>751</v>
      </c>
    </row>
    <row r="925" spans="1:8" ht="63.75" x14ac:dyDescent="0.2">
      <c r="A925" s="10" t="s">
        <v>1714</v>
      </c>
      <c r="B925" s="72" t="s">
        <v>1715</v>
      </c>
      <c r="C925" s="26">
        <v>7000000</v>
      </c>
      <c r="D925" s="26">
        <v>6999019</v>
      </c>
      <c r="E925" s="26">
        <v>0</v>
      </c>
      <c r="F925" s="26">
        <v>0</v>
      </c>
      <c r="G925" s="26">
        <v>0</v>
      </c>
      <c r="H925" s="26">
        <v>981</v>
      </c>
    </row>
    <row r="926" spans="1:8" ht="63.75" x14ac:dyDescent="0.2">
      <c r="A926" s="10" t="s">
        <v>1716</v>
      </c>
      <c r="B926" s="72" t="s">
        <v>1717</v>
      </c>
      <c r="C926" s="26">
        <v>7000000</v>
      </c>
      <c r="D926" s="26">
        <v>6999846</v>
      </c>
      <c r="E926" s="26">
        <v>0</v>
      </c>
      <c r="F926" s="26">
        <v>0</v>
      </c>
      <c r="G926" s="26">
        <v>0</v>
      </c>
      <c r="H926" s="26">
        <v>154</v>
      </c>
    </row>
    <row r="927" spans="1:8" ht="51" x14ac:dyDescent="0.2">
      <c r="A927" s="10" t="s">
        <v>1718</v>
      </c>
      <c r="B927" s="72" t="s">
        <v>1719</v>
      </c>
      <c r="C927" s="26">
        <v>0</v>
      </c>
      <c r="D927" s="26">
        <v>0</v>
      </c>
      <c r="E927" s="26">
        <v>0</v>
      </c>
      <c r="F927" s="26">
        <v>0</v>
      </c>
      <c r="G927" s="26">
        <v>0</v>
      </c>
      <c r="H927" s="26">
        <v>0</v>
      </c>
    </row>
    <row r="928" spans="1:8" ht="63.75" x14ac:dyDescent="0.2">
      <c r="A928" s="10" t="s">
        <v>1720</v>
      </c>
      <c r="B928" s="72" t="s">
        <v>1721</v>
      </c>
      <c r="C928" s="26">
        <v>8126000</v>
      </c>
      <c r="D928" s="26">
        <v>8125443</v>
      </c>
      <c r="E928" s="26">
        <v>0</v>
      </c>
      <c r="F928" s="26">
        <v>0</v>
      </c>
      <c r="G928" s="26">
        <v>0</v>
      </c>
      <c r="H928" s="26">
        <v>557</v>
      </c>
    </row>
    <row r="929" spans="1:8" ht="25.5" x14ac:dyDescent="0.2">
      <c r="A929" s="10" t="s">
        <v>1722</v>
      </c>
      <c r="B929" s="72" t="s">
        <v>1723</v>
      </c>
      <c r="C929" s="26">
        <v>20900000</v>
      </c>
      <c r="D929" s="26">
        <v>20899538</v>
      </c>
      <c r="E929" s="26">
        <v>0</v>
      </c>
      <c r="F929" s="26">
        <v>0</v>
      </c>
      <c r="G929" s="26">
        <v>0</v>
      </c>
      <c r="H929" s="26">
        <v>462</v>
      </c>
    </row>
    <row r="930" spans="1:8" ht="38.25" x14ac:dyDescent="0.2">
      <c r="A930" s="10" t="s">
        <v>1724</v>
      </c>
      <c r="B930" s="72" t="s">
        <v>1725</v>
      </c>
      <c r="C930" s="26">
        <v>23838562</v>
      </c>
      <c r="D930" s="26">
        <v>23838198</v>
      </c>
      <c r="E930" s="26">
        <v>0</v>
      </c>
      <c r="F930" s="26">
        <v>0</v>
      </c>
      <c r="G930" s="26">
        <v>0</v>
      </c>
      <c r="H930" s="26">
        <v>364</v>
      </c>
    </row>
    <row r="931" spans="1:8" ht="63.75" x14ac:dyDescent="0.2">
      <c r="A931" s="10" t="s">
        <v>1726</v>
      </c>
      <c r="B931" s="72" t="s">
        <v>1727</v>
      </c>
      <c r="C931" s="26">
        <v>7000000</v>
      </c>
      <c r="D931" s="26">
        <v>0</v>
      </c>
      <c r="E931" s="26">
        <v>0</v>
      </c>
      <c r="F931" s="26">
        <v>0</v>
      </c>
      <c r="G931" s="26">
        <v>0</v>
      </c>
      <c r="H931" s="26">
        <v>7000000</v>
      </c>
    </row>
    <row r="932" spans="1:8" ht="63.75" x14ac:dyDescent="0.2">
      <c r="A932" s="10" t="s">
        <v>1728</v>
      </c>
      <c r="B932" s="72" t="s">
        <v>1729</v>
      </c>
      <c r="C932" s="26">
        <v>7000000</v>
      </c>
      <c r="D932" s="26">
        <v>0</v>
      </c>
      <c r="E932" s="26">
        <v>0</v>
      </c>
      <c r="F932" s="26">
        <v>0</v>
      </c>
      <c r="G932" s="26">
        <v>0</v>
      </c>
      <c r="H932" s="26">
        <v>7000000</v>
      </c>
    </row>
    <row r="933" spans="1:8" ht="51" x14ac:dyDescent="0.2">
      <c r="A933" s="10" t="s">
        <v>1730</v>
      </c>
      <c r="B933" s="72" t="s">
        <v>1731</v>
      </c>
      <c r="C933" s="26">
        <v>18000000</v>
      </c>
      <c r="D933" s="26">
        <v>17999540</v>
      </c>
      <c r="E933" s="26">
        <v>0</v>
      </c>
      <c r="F933" s="26">
        <v>0</v>
      </c>
      <c r="G933" s="26">
        <v>0</v>
      </c>
      <c r="H933" s="26">
        <v>460</v>
      </c>
    </row>
    <row r="934" spans="1:8" ht="76.5" x14ac:dyDescent="0.2">
      <c r="A934" s="10" t="s">
        <v>1732</v>
      </c>
      <c r="B934" s="72" t="s">
        <v>1733</v>
      </c>
      <c r="C934" s="26">
        <v>8000000</v>
      </c>
      <c r="D934" s="26">
        <v>0</v>
      </c>
      <c r="E934" s="26">
        <v>0</v>
      </c>
      <c r="F934" s="26">
        <v>0</v>
      </c>
      <c r="G934" s="26">
        <v>0</v>
      </c>
      <c r="H934" s="26">
        <v>8000000</v>
      </c>
    </row>
    <row r="935" spans="1:8" ht="51" x14ac:dyDescent="0.2">
      <c r="A935" s="10" t="s">
        <v>1734</v>
      </c>
      <c r="B935" s="72" t="s">
        <v>1735</v>
      </c>
      <c r="C935" s="26">
        <v>7000000</v>
      </c>
      <c r="D935" s="26">
        <v>6999458</v>
      </c>
      <c r="E935" s="26">
        <v>0</v>
      </c>
      <c r="F935" s="26">
        <v>0</v>
      </c>
      <c r="G935" s="26">
        <v>0</v>
      </c>
      <c r="H935" s="26">
        <v>542</v>
      </c>
    </row>
    <row r="936" spans="1:8" ht="76.5" x14ac:dyDescent="0.2">
      <c r="A936" s="10" t="s">
        <v>1736</v>
      </c>
      <c r="B936" s="72" t="s">
        <v>1737</v>
      </c>
      <c r="C936" s="26">
        <v>7000000</v>
      </c>
      <c r="D936" s="26">
        <v>0</v>
      </c>
      <c r="E936" s="26">
        <v>0</v>
      </c>
      <c r="F936" s="26">
        <v>0</v>
      </c>
      <c r="G936" s="26">
        <v>0</v>
      </c>
      <c r="H936" s="26">
        <v>7000000</v>
      </c>
    </row>
    <row r="937" spans="1:8" ht="63.75" x14ac:dyDescent="0.2">
      <c r="A937" s="10" t="s">
        <v>1738</v>
      </c>
      <c r="B937" s="72" t="s">
        <v>1739</v>
      </c>
      <c r="C937" s="26">
        <v>7000000</v>
      </c>
      <c r="D937" s="26">
        <v>0</v>
      </c>
      <c r="E937" s="26">
        <v>0</v>
      </c>
      <c r="F937" s="26">
        <v>0</v>
      </c>
      <c r="G937" s="26">
        <v>0</v>
      </c>
      <c r="H937" s="26">
        <v>7000000</v>
      </c>
    </row>
    <row r="938" spans="1:8" ht="63.75" x14ac:dyDescent="0.2">
      <c r="A938" s="10" t="s">
        <v>1740</v>
      </c>
      <c r="B938" s="72" t="s">
        <v>1741</v>
      </c>
      <c r="C938" s="26">
        <v>7000000</v>
      </c>
      <c r="D938" s="26">
        <v>0</v>
      </c>
      <c r="E938" s="26">
        <v>0</v>
      </c>
      <c r="F938" s="26">
        <v>0</v>
      </c>
      <c r="G938" s="26">
        <v>0</v>
      </c>
      <c r="H938" s="26">
        <v>7000000</v>
      </c>
    </row>
    <row r="939" spans="1:8" ht="25.5" x14ac:dyDescent="0.2">
      <c r="A939" s="10" t="s">
        <v>1742</v>
      </c>
      <c r="B939" s="72" t="s">
        <v>1743</v>
      </c>
      <c r="C939" s="26">
        <v>205676721</v>
      </c>
      <c r="D939" s="26">
        <v>65300849</v>
      </c>
      <c r="E939" s="26">
        <v>35301501</v>
      </c>
      <c r="F939" s="26">
        <v>17650751</v>
      </c>
      <c r="G939" s="26">
        <v>17650751</v>
      </c>
      <c r="H939" s="26">
        <v>140375872</v>
      </c>
    </row>
    <row r="940" spans="1:8" ht="63.75" x14ac:dyDescent="0.2">
      <c r="A940" s="10" t="s">
        <v>1744</v>
      </c>
      <c r="B940" s="72" t="s">
        <v>1745</v>
      </c>
      <c r="C940" s="26">
        <v>0</v>
      </c>
      <c r="D940" s="26">
        <v>0</v>
      </c>
      <c r="E940" s="26">
        <v>0</v>
      </c>
      <c r="F940" s="26">
        <v>0</v>
      </c>
      <c r="G940" s="26">
        <v>0</v>
      </c>
      <c r="H940" s="26">
        <v>0</v>
      </c>
    </row>
    <row r="941" spans="1:8" ht="63.75" x14ac:dyDescent="0.2">
      <c r="A941" s="10" t="s">
        <v>1746</v>
      </c>
      <c r="B941" s="72" t="s">
        <v>1747</v>
      </c>
      <c r="C941" s="26">
        <v>0</v>
      </c>
      <c r="D941" s="26">
        <v>0</v>
      </c>
      <c r="E941" s="26">
        <v>0</v>
      </c>
      <c r="F941" s="26">
        <v>0</v>
      </c>
      <c r="G941" s="26">
        <v>0</v>
      </c>
      <c r="H941" s="26">
        <v>0</v>
      </c>
    </row>
    <row r="942" spans="1:8" ht="51" x14ac:dyDescent="0.2">
      <c r="A942" s="10" t="s">
        <v>1748</v>
      </c>
      <c r="B942" s="72" t="s">
        <v>1749</v>
      </c>
      <c r="C942" s="26">
        <v>35301680</v>
      </c>
      <c r="D942" s="26">
        <v>0</v>
      </c>
      <c r="E942" s="26">
        <v>0</v>
      </c>
      <c r="F942" s="26">
        <v>0</v>
      </c>
      <c r="G942" s="26">
        <v>0</v>
      </c>
      <c r="H942" s="26">
        <v>35301680</v>
      </c>
    </row>
    <row r="943" spans="1:8" ht="63.75" x14ac:dyDescent="0.2">
      <c r="A943" s="10" t="s">
        <v>1750</v>
      </c>
      <c r="B943" s="72" t="s">
        <v>1751</v>
      </c>
      <c r="C943" s="26">
        <v>0</v>
      </c>
      <c r="D943" s="26">
        <v>0</v>
      </c>
      <c r="E943" s="26">
        <v>0</v>
      </c>
      <c r="F943" s="26">
        <v>0</v>
      </c>
      <c r="G943" s="26">
        <v>0</v>
      </c>
      <c r="H943" s="26">
        <v>0</v>
      </c>
    </row>
    <row r="944" spans="1:8" ht="51" x14ac:dyDescent="0.2">
      <c r="A944" s="10" t="s">
        <v>1752</v>
      </c>
      <c r="B944" s="72" t="s">
        <v>1753</v>
      </c>
      <c r="C944" s="26">
        <v>30000000</v>
      </c>
      <c r="D944" s="26">
        <v>0</v>
      </c>
      <c r="E944" s="26">
        <v>0</v>
      </c>
      <c r="F944" s="26">
        <v>0</v>
      </c>
      <c r="G944" s="26">
        <v>0</v>
      </c>
      <c r="H944" s="26">
        <v>30000000</v>
      </c>
    </row>
    <row r="945" spans="1:8" ht="51" x14ac:dyDescent="0.2">
      <c r="A945" s="10" t="s">
        <v>1754</v>
      </c>
      <c r="B945" s="72" t="s">
        <v>1755</v>
      </c>
      <c r="C945" s="26">
        <v>30000000</v>
      </c>
      <c r="D945" s="26">
        <v>29999348</v>
      </c>
      <c r="E945" s="26">
        <v>0</v>
      </c>
      <c r="F945" s="26">
        <v>0</v>
      </c>
      <c r="G945" s="26">
        <v>0</v>
      </c>
      <c r="H945" s="26">
        <v>652</v>
      </c>
    </row>
    <row r="946" spans="1:8" ht="51" x14ac:dyDescent="0.2">
      <c r="A946" s="10" t="s">
        <v>1756</v>
      </c>
      <c r="B946" s="72" t="s">
        <v>1757</v>
      </c>
      <c r="C946" s="26">
        <v>6270000</v>
      </c>
      <c r="D946" s="26">
        <v>0</v>
      </c>
      <c r="E946" s="26">
        <v>0</v>
      </c>
      <c r="F946" s="26">
        <v>0</v>
      </c>
      <c r="G946" s="26">
        <v>0</v>
      </c>
      <c r="H946" s="26">
        <v>6270000</v>
      </c>
    </row>
    <row r="947" spans="1:8" ht="51" x14ac:dyDescent="0.2">
      <c r="A947" s="10" t="s">
        <v>1758</v>
      </c>
      <c r="B947" s="72" t="s">
        <v>1759</v>
      </c>
      <c r="C947" s="26">
        <v>34401681</v>
      </c>
      <c r="D947" s="26">
        <v>0</v>
      </c>
      <c r="E947" s="26">
        <v>0</v>
      </c>
      <c r="F947" s="26">
        <v>0</v>
      </c>
      <c r="G947" s="26">
        <v>0</v>
      </c>
      <c r="H947" s="26">
        <v>34401681</v>
      </c>
    </row>
    <row r="948" spans="1:8" ht="63.75" x14ac:dyDescent="0.2">
      <c r="A948" s="10" t="s">
        <v>1760</v>
      </c>
      <c r="B948" s="72" t="s">
        <v>1761</v>
      </c>
      <c r="C948" s="26">
        <v>35301680</v>
      </c>
      <c r="D948" s="26">
        <v>35301501</v>
      </c>
      <c r="E948" s="26">
        <v>35301501</v>
      </c>
      <c r="F948" s="26">
        <v>17650751</v>
      </c>
      <c r="G948" s="26">
        <v>17650751</v>
      </c>
      <c r="H948" s="26">
        <v>179</v>
      </c>
    </row>
    <row r="949" spans="1:8" ht="25.5" x14ac:dyDescent="0.2">
      <c r="A949" s="10" t="s">
        <v>1762</v>
      </c>
      <c r="B949" s="72" t="s">
        <v>1763</v>
      </c>
      <c r="C949" s="26">
        <v>34401680</v>
      </c>
      <c r="D949" s="26">
        <v>0</v>
      </c>
      <c r="E949" s="26">
        <v>0</v>
      </c>
      <c r="F949" s="26">
        <v>0</v>
      </c>
      <c r="G949" s="26">
        <v>0</v>
      </c>
      <c r="H949" s="26">
        <v>34401680</v>
      </c>
    </row>
    <row r="950" spans="1:8" ht="25.5" x14ac:dyDescent="0.2">
      <c r="A950" s="10" t="s">
        <v>1764</v>
      </c>
      <c r="B950" s="72" t="s">
        <v>1765</v>
      </c>
      <c r="C950" s="26">
        <v>172793089</v>
      </c>
      <c r="D950" s="26">
        <v>169406370</v>
      </c>
      <c r="E950" s="26">
        <v>29999839</v>
      </c>
      <c r="F950" s="26">
        <v>14999920</v>
      </c>
      <c r="G950" s="26">
        <v>14999920</v>
      </c>
      <c r="H950" s="26">
        <v>3386719</v>
      </c>
    </row>
    <row r="951" spans="1:8" ht="25.5" x14ac:dyDescent="0.2">
      <c r="A951" s="10" t="s">
        <v>1766</v>
      </c>
      <c r="B951" s="72" t="s">
        <v>1767</v>
      </c>
      <c r="C951" s="26">
        <v>0</v>
      </c>
      <c r="D951" s="26">
        <v>0</v>
      </c>
      <c r="E951" s="26">
        <v>0</v>
      </c>
      <c r="F951" s="26">
        <v>0</v>
      </c>
      <c r="G951" s="26">
        <v>0</v>
      </c>
      <c r="H951" s="26">
        <v>0</v>
      </c>
    </row>
    <row r="952" spans="1:8" ht="25.5" x14ac:dyDescent="0.2">
      <c r="A952" s="10" t="s">
        <v>1768</v>
      </c>
      <c r="B952" s="72" t="s">
        <v>1769</v>
      </c>
      <c r="C952" s="26">
        <v>0</v>
      </c>
      <c r="D952" s="26">
        <v>0</v>
      </c>
      <c r="E952" s="26">
        <v>0</v>
      </c>
      <c r="F952" s="26">
        <v>0</v>
      </c>
      <c r="G952" s="26">
        <v>0</v>
      </c>
      <c r="H952" s="26">
        <v>0</v>
      </c>
    </row>
    <row r="953" spans="1:8" ht="25.5" x14ac:dyDescent="0.2">
      <c r="A953" s="10" t="s">
        <v>1770</v>
      </c>
      <c r="B953" s="72" t="s">
        <v>1771</v>
      </c>
      <c r="C953" s="26">
        <v>69703361</v>
      </c>
      <c r="D953" s="26">
        <v>69703348</v>
      </c>
      <c r="E953" s="26">
        <v>0</v>
      </c>
      <c r="F953" s="26">
        <v>0</v>
      </c>
      <c r="G953" s="26">
        <v>0</v>
      </c>
      <c r="H953" s="26">
        <v>13</v>
      </c>
    </row>
    <row r="954" spans="1:8" ht="38.25" x14ac:dyDescent="0.2">
      <c r="A954" s="10" t="s">
        <v>1772</v>
      </c>
      <c r="B954" s="72" t="s">
        <v>1773</v>
      </c>
      <c r="C954" s="26">
        <v>69703360</v>
      </c>
      <c r="D954" s="26">
        <v>69703183</v>
      </c>
      <c r="E954" s="26">
        <v>0</v>
      </c>
      <c r="F954" s="26">
        <v>0</v>
      </c>
      <c r="G954" s="26">
        <v>0</v>
      </c>
      <c r="H954" s="26">
        <v>177</v>
      </c>
    </row>
    <row r="955" spans="1:8" ht="63.75" x14ac:dyDescent="0.2">
      <c r="A955" s="10" t="s">
        <v>1774</v>
      </c>
      <c r="B955" s="72" t="s">
        <v>1775</v>
      </c>
      <c r="C955" s="26">
        <v>30000000</v>
      </c>
      <c r="D955" s="26">
        <v>29999839</v>
      </c>
      <c r="E955" s="26">
        <v>29999839</v>
      </c>
      <c r="F955" s="26">
        <v>14999920</v>
      </c>
      <c r="G955" s="26">
        <v>14999920</v>
      </c>
      <c r="H955" s="26">
        <v>161</v>
      </c>
    </row>
    <row r="956" spans="1:8" ht="51" x14ac:dyDescent="0.2">
      <c r="A956" s="10" t="s">
        <v>1776</v>
      </c>
      <c r="B956" s="72" t="s">
        <v>1777</v>
      </c>
      <c r="C956" s="26">
        <v>3386368</v>
      </c>
      <c r="D956" s="26">
        <v>0</v>
      </c>
      <c r="E956" s="26">
        <v>0</v>
      </c>
      <c r="F956" s="26">
        <v>0</v>
      </c>
      <c r="G956" s="26">
        <v>0</v>
      </c>
      <c r="H956" s="26">
        <v>3386368</v>
      </c>
    </row>
    <row r="957" spans="1:8" ht="25.5" x14ac:dyDescent="0.2">
      <c r="A957" s="10" t="s">
        <v>1778</v>
      </c>
      <c r="B957" s="72" t="s">
        <v>1779</v>
      </c>
      <c r="C957" s="26">
        <v>201542787</v>
      </c>
      <c r="D957" s="26">
        <v>140541333</v>
      </c>
      <c r="E957" s="26">
        <v>60041209</v>
      </c>
      <c r="F957" s="26">
        <v>30020604</v>
      </c>
      <c r="G957" s="26">
        <v>30020604</v>
      </c>
      <c r="H957" s="26">
        <v>61001454</v>
      </c>
    </row>
    <row r="958" spans="1:8" ht="63.75" x14ac:dyDescent="0.2">
      <c r="A958" s="10" t="s">
        <v>1780</v>
      </c>
      <c r="B958" s="72" t="s">
        <v>1781</v>
      </c>
      <c r="C958" s="26">
        <v>30500000</v>
      </c>
      <c r="D958" s="26">
        <v>0</v>
      </c>
      <c r="E958" s="26">
        <v>0</v>
      </c>
      <c r="F958" s="26">
        <v>0</v>
      </c>
      <c r="G958" s="26">
        <v>0</v>
      </c>
      <c r="H958" s="26">
        <v>30500000</v>
      </c>
    </row>
    <row r="959" spans="1:8" ht="51" x14ac:dyDescent="0.2">
      <c r="A959" s="10" t="s">
        <v>1782</v>
      </c>
      <c r="B959" s="72" t="s">
        <v>1783</v>
      </c>
      <c r="C959" s="26">
        <v>0</v>
      </c>
      <c r="D959" s="26">
        <v>0</v>
      </c>
      <c r="E959" s="26">
        <v>0</v>
      </c>
      <c r="F959" s="26">
        <v>0</v>
      </c>
      <c r="G959" s="26">
        <v>0</v>
      </c>
      <c r="H959" s="26">
        <v>0</v>
      </c>
    </row>
    <row r="960" spans="1:8" ht="51" x14ac:dyDescent="0.2">
      <c r="A960" s="10" t="s">
        <v>1784</v>
      </c>
      <c r="B960" s="72" t="s">
        <v>1785</v>
      </c>
      <c r="C960" s="26">
        <v>0</v>
      </c>
      <c r="D960" s="26">
        <v>0</v>
      </c>
      <c r="E960" s="26">
        <v>0</v>
      </c>
      <c r="F960" s="26">
        <v>0</v>
      </c>
      <c r="G960" s="26">
        <v>0</v>
      </c>
      <c r="H960" s="26">
        <v>0</v>
      </c>
    </row>
    <row r="961" spans="1:8" ht="51" x14ac:dyDescent="0.2">
      <c r="A961" s="10" t="s">
        <v>1786</v>
      </c>
      <c r="B961" s="72" t="s">
        <v>1787</v>
      </c>
      <c r="C961" s="26">
        <v>30500000</v>
      </c>
      <c r="D961" s="26">
        <v>0</v>
      </c>
      <c r="E961" s="26">
        <v>0</v>
      </c>
      <c r="F961" s="26">
        <v>0</v>
      </c>
      <c r="G961" s="26">
        <v>0</v>
      </c>
      <c r="H961" s="26">
        <v>30500000</v>
      </c>
    </row>
    <row r="962" spans="1:8" ht="51" x14ac:dyDescent="0.2">
      <c r="A962" s="10" t="s">
        <v>1788</v>
      </c>
      <c r="B962" s="72" t="s">
        <v>1789</v>
      </c>
      <c r="C962" s="26">
        <v>0</v>
      </c>
      <c r="D962" s="26">
        <v>0</v>
      </c>
      <c r="E962" s="26">
        <v>0</v>
      </c>
      <c r="F962" s="26">
        <v>0</v>
      </c>
      <c r="G962" s="26">
        <v>0</v>
      </c>
      <c r="H962" s="26">
        <v>0</v>
      </c>
    </row>
    <row r="963" spans="1:8" ht="51" x14ac:dyDescent="0.2">
      <c r="A963" s="10" t="s">
        <v>1790</v>
      </c>
      <c r="B963" s="72" t="s">
        <v>1791</v>
      </c>
      <c r="C963" s="26">
        <v>50000000</v>
      </c>
      <c r="D963" s="26">
        <v>49999793</v>
      </c>
      <c r="E963" s="26">
        <v>0</v>
      </c>
      <c r="F963" s="26">
        <v>0</v>
      </c>
      <c r="G963" s="26">
        <v>0</v>
      </c>
      <c r="H963" s="26">
        <v>207</v>
      </c>
    </row>
    <row r="964" spans="1:8" ht="63.75" x14ac:dyDescent="0.2">
      <c r="A964" s="10" t="s">
        <v>1792</v>
      </c>
      <c r="B964" s="72" t="s">
        <v>1793</v>
      </c>
      <c r="C964" s="26">
        <v>12136066</v>
      </c>
      <c r="D964" s="26">
        <v>12136066</v>
      </c>
      <c r="E964" s="26">
        <v>12135954</v>
      </c>
      <c r="F964" s="26">
        <v>0</v>
      </c>
      <c r="G964" s="26">
        <v>0</v>
      </c>
      <c r="H964" s="26">
        <v>0</v>
      </c>
    </row>
    <row r="965" spans="1:8" ht="76.5" x14ac:dyDescent="0.2">
      <c r="A965" s="10" t="s">
        <v>1794</v>
      </c>
      <c r="B965" s="72" t="s">
        <v>1795</v>
      </c>
      <c r="C965" s="26">
        <v>30500000</v>
      </c>
      <c r="D965" s="26">
        <v>30499710</v>
      </c>
      <c r="E965" s="26">
        <v>30499201</v>
      </c>
      <c r="F965" s="26">
        <v>15249600</v>
      </c>
      <c r="G965" s="26">
        <v>15249600</v>
      </c>
      <c r="H965" s="26">
        <v>290</v>
      </c>
    </row>
    <row r="966" spans="1:8" ht="63.75" x14ac:dyDescent="0.2">
      <c r="A966" s="10" t="s">
        <v>1796</v>
      </c>
      <c r="B966" s="72" t="s">
        <v>1797</v>
      </c>
      <c r="C966" s="26">
        <v>30500000</v>
      </c>
      <c r="D966" s="26">
        <v>30499710</v>
      </c>
      <c r="E966" s="26">
        <v>0</v>
      </c>
      <c r="F966" s="26">
        <v>0</v>
      </c>
      <c r="G966" s="26">
        <v>0</v>
      </c>
      <c r="H966" s="26">
        <v>290</v>
      </c>
    </row>
    <row r="967" spans="1:8" ht="63.75" x14ac:dyDescent="0.2">
      <c r="A967" s="10" t="s">
        <v>1798</v>
      </c>
      <c r="B967" s="72" t="s">
        <v>1799</v>
      </c>
      <c r="C967" s="26">
        <v>17406721</v>
      </c>
      <c r="D967" s="26">
        <v>17406054</v>
      </c>
      <c r="E967" s="26">
        <v>17406054</v>
      </c>
      <c r="F967" s="26">
        <v>14771004</v>
      </c>
      <c r="G967" s="26">
        <v>14771004</v>
      </c>
      <c r="H967" s="26">
        <v>667</v>
      </c>
    </row>
    <row r="968" spans="1:8" ht="25.5" x14ac:dyDescent="0.2">
      <c r="A968" s="10" t="s">
        <v>1800</v>
      </c>
      <c r="B968" s="72" t="s">
        <v>1801</v>
      </c>
      <c r="C968" s="26">
        <v>1407186076</v>
      </c>
      <c r="D968" s="26">
        <v>548551193</v>
      </c>
      <c r="E968" s="26">
        <v>434819570</v>
      </c>
      <c r="F968" s="26">
        <v>123964135</v>
      </c>
      <c r="G968" s="26">
        <v>123964135</v>
      </c>
      <c r="H968" s="26">
        <v>858634883</v>
      </c>
    </row>
    <row r="969" spans="1:8" ht="38.25" x14ac:dyDescent="0.2">
      <c r="A969" s="10" t="s">
        <v>1802</v>
      </c>
      <c r="B969" s="72" t="s">
        <v>1803</v>
      </c>
      <c r="C969" s="26">
        <v>225276863</v>
      </c>
      <c r="D969" s="26">
        <v>81320546</v>
      </c>
      <c r="E969" s="26">
        <v>58086134</v>
      </c>
      <c r="F969" s="26">
        <v>46468907</v>
      </c>
      <c r="G969" s="26">
        <v>46468907</v>
      </c>
      <c r="H969" s="26">
        <v>143956317</v>
      </c>
    </row>
    <row r="970" spans="1:8" ht="25.5" x14ac:dyDescent="0.2">
      <c r="A970" s="10" t="s">
        <v>1804</v>
      </c>
      <c r="B970" s="72" t="s">
        <v>1805</v>
      </c>
      <c r="C970" s="26">
        <v>11617227</v>
      </c>
      <c r="D970" s="26">
        <v>0</v>
      </c>
      <c r="E970" s="26">
        <v>0</v>
      </c>
      <c r="F970" s="26">
        <v>0</v>
      </c>
      <c r="G970" s="26">
        <v>0</v>
      </c>
      <c r="H970" s="26">
        <v>11617227</v>
      </c>
    </row>
    <row r="971" spans="1:8" ht="25.5" x14ac:dyDescent="0.2">
      <c r="A971" s="10" t="s">
        <v>1806</v>
      </c>
      <c r="B971" s="72" t="s">
        <v>1807</v>
      </c>
      <c r="C971" s="26">
        <v>11617227</v>
      </c>
      <c r="D971" s="26">
        <v>11617227</v>
      </c>
      <c r="E971" s="26">
        <v>11617227</v>
      </c>
      <c r="F971" s="26">
        <v>11617227</v>
      </c>
      <c r="G971" s="26">
        <v>11617227</v>
      </c>
      <c r="H971" s="26">
        <v>0</v>
      </c>
    </row>
    <row r="972" spans="1:8" x14ac:dyDescent="0.2">
      <c r="A972" s="10" t="s">
        <v>1808</v>
      </c>
      <c r="B972" s="72" t="s">
        <v>1809</v>
      </c>
      <c r="C972" s="26">
        <v>11617227</v>
      </c>
      <c r="D972" s="26">
        <v>0</v>
      </c>
      <c r="E972" s="26">
        <v>0</v>
      </c>
      <c r="F972" s="26">
        <v>0</v>
      </c>
      <c r="G972" s="26">
        <v>0</v>
      </c>
      <c r="H972" s="26">
        <v>11617227</v>
      </c>
    </row>
    <row r="973" spans="1:8" ht="38.25" x14ac:dyDescent="0.2">
      <c r="A973" s="10" t="s">
        <v>1810</v>
      </c>
      <c r="B973" s="72" t="s">
        <v>1811</v>
      </c>
      <c r="C973" s="26">
        <v>11617227</v>
      </c>
      <c r="D973" s="26">
        <v>11617206</v>
      </c>
      <c r="E973" s="26">
        <v>0</v>
      </c>
      <c r="F973" s="26">
        <v>0</v>
      </c>
      <c r="G973" s="26">
        <v>0</v>
      </c>
      <c r="H973" s="26">
        <v>21</v>
      </c>
    </row>
    <row r="974" spans="1:8" x14ac:dyDescent="0.2">
      <c r="A974" s="10" t="s">
        <v>1812</v>
      </c>
      <c r="B974" s="72" t="s">
        <v>1813</v>
      </c>
      <c r="C974" s="26">
        <v>11617227</v>
      </c>
      <c r="D974" s="26">
        <v>0</v>
      </c>
      <c r="E974" s="26">
        <v>0</v>
      </c>
      <c r="F974" s="26">
        <v>0</v>
      </c>
      <c r="G974" s="26">
        <v>0</v>
      </c>
      <c r="H974" s="26">
        <v>11617227</v>
      </c>
    </row>
    <row r="975" spans="1:8" ht="51" x14ac:dyDescent="0.2">
      <c r="A975" s="10" t="s">
        <v>1814</v>
      </c>
      <c r="B975" s="72" t="s">
        <v>1815</v>
      </c>
      <c r="C975" s="26">
        <v>11617227</v>
      </c>
      <c r="D975" s="26">
        <v>11617206</v>
      </c>
      <c r="E975" s="26">
        <v>0</v>
      </c>
      <c r="F975" s="26">
        <v>0</v>
      </c>
      <c r="G975" s="26">
        <v>0</v>
      </c>
      <c r="H975" s="26">
        <v>21</v>
      </c>
    </row>
    <row r="976" spans="1:8" x14ac:dyDescent="0.2">
      <c r="A976" s="10" t="s">
        <v>1816</v>
      </c>
      <c r="B976" s="72" t="s">
        <v>1817</v>
      </c>
      <c r="C976" s="26">
        <v>11617227</v>
      </c>
      <c r="D976" s="26">
        <v>11617227</v>
      </c>
      <c r="E976" s="26">
        <v>11617227</v>
      </c>
      <c r="F976" s="26">
        <v>11617227</v>
      </c>
      <c r="G976" s="26">
        <v>11617227</v>
      </c>
      <c r="H976" s="26">
        <v>0</v>
      </c>
    </row>
    <row r="977" spans="1:8" ht="51" x14ac:dyDescent="0.2">
      <c r="A977" s="10" t="s">
        <v>1818</v>
      </c>
      <c r="B977" s="72" t="s">
        <v>1819</v>
      </c>
      <c r="C977" s="26">
        <v>11617227</v>
      </c>
      <c r="D977" s="26">
        <v>11617227</v>
      </c>
      <c r="E977" s="26">
        <v>11617227</v>
      </c>
      <c r="F977" s="26">
        <v>0</v>
      </c>
      <c r="G977" s="26">
        <v>0</v>
      </c>
      <c r="H977" s="26">
        <v>0</v>
      </c>
    </row>
    <row r="978" spans="1:8" x14ac:dyDescent="0.2">
      <c r="A978" s="10" t="s">
        <v>1820</v>
      </c>
      <c r="B978" s="72" t="s">
        <v>1821</v>
      </c>
      <c r="C978" s="26">
        <v>11617227</v>
      </c>
      <c r="D978" s="26">
        <v>0</v>
      </c>
      <c r="E978" s="26">
        <v>0</v>
      </c>
      <c r="F978" s="26">
        <v>0</v>
      </c>
      <c r="G978" s="26">
        <v>0</v>
      </c>
      <c r="H978" s="26">
        <v>11617227</v>
      </c>
    </row>
    <row r="979" spans="1:8" x14ac:dyDescent="0.2">
      <c r="A979" s="10" t="s">
        <v>1822</v>
      </c>
      <c r="B979" s="72" t="s">
        <v>1823</v>
      </c>
      <c r="C979" s="26">
        <v>11617227</v>
      </c>
      <c r="D979" s="26">
        <v>11617227</v>
      </c>
      <c r="E979" s="26">
        <v>11617227</v>
      </c>
      <c r="F979" s="26">
        <v>11617227</v>
      </c>
      <c r="G979" s="26">
        <v>11617227</v>
      </c>
      <c r="H979" s="26">
        <v>0</v>
      </c>
    </row>
    <row r="980" spans="1:8" ht="25.5" x14ac:dyDescent="0.2">
      <c r="A980" s="10" t="s">
        <v>1824</v>
      </c>
      <c r="B980" s="72" t="s">
        <v>1825</v>
      </c>
      <c r="C980" s="26">
        <v>11617227</v>
      </c>
      <c r="D980" s="26">
        <v>0</v>
      </c>
      <c r="E980" s="26">
        <v>0</v>
      </c>
      <c r="F980" s="26">
        <v>0</v>
      </c>
      <c r="G980" s="26">
        <v>0</v>
      </c>
      <c r="H980" s="26">
        <v>11617227</v>
      </c>
    </row>
    <row r="981" spans="1:8" ht="51" x14ac:dyDescent="0.2">
      <c r="A981" s="10" t="s">
        <v>1826</v>
      </c>
      <c r="B981" s="72" t="s">
        <v>1827</v>
      </c>
      <c r="C981" s="26">
        <v>11617226</v>
      </c>
      <c r="D981" s="26">
        <v>11617226</v>
      </c>
      <c r="E981" s="26">
        <v>11617226</v>
      </c>
      <c r="F981" s="26">
        <v>11617226</v>
      </c>
      <c r="G981" s="26">
        <v>11617226</v>
      </c>
      <c r="H981" s="26">
        <v>0</v>
      </c>
    </row>
    <row r="982" spans="1:8" ht="63.75" x14ac:dyDescent="0.2">
      <c r="A982" s="10" t="s">
        <v>1828</v>
      </c>
      <c r="B982" s="72" t="s">
        <v>1829</v>
      </c>
      <c r="C982" s="26">
        <v>1292640</v>
      </c>
      <c r="D982" s="26">
        <v>0</v>
      </c>
      <c r="E982" s="26">
        <v>0</v>
      </c>
      <c r="F982" s="26">
        <v>0</v>
      </c>
      <c r="G982" s="26">
        <v>0</v>
      </c>
      <c r="H982" s="26">
        <v>1292640</v>
      </c>
    </row>
    <row r="983" spans="1:8" ht="25.5" x14ac:dyDescent="0.2">
      <c r="A983" s="10" t="s">
        <v>1830</v>
      </c>
      <c r="B983" s="72" t="s">
        <v>1831</v>
      </c>
      <c r="C983" s="26">
        <v>9397500</v>
      </c>
      <c r="D983" s="26">
        <v>0</v>
      </c>
      <c r="E983" s="26">
        <v>0</v>
      </c>
      <c r="F983" s="26">
        <v>0</v>
      </c>
      <c r="G983" s="26">
        <v>0</v>
      </c>
      <c r="H983" s="26">
        <v>9397500</v>
      </c>
    </row>
    <row r="984" spans="1:8" ht="25.5" x14ac:dyDescent="0.2">
      <c r="A984" s="10" t="s">
        <v>1832</v>
      </c>
      <c r="B984" s="72" t="s">
        <v>1833</v>
      </c>
      <c r="C984" s="26">
        <v>9397500</v>
      </c>
      <c r="D984" s="26">
        <v>0</v>
      </c>
      <c r="E984" s="26">
        <v>0</v>
      </c>
      <c r="F984" s="26">
        <v>0</v>
      </c>
      <c r="G984" s="26">
        <v>0</v>
      </c>
      <c r="H984" s="26">
        <v>9397500</v>
      </c>
    </row>
    <row r="985" spans="1:8" ht="25.5" x14ac:dyDescent="0.2">
      <c r="A985" s="10" t="s">
        <v>1834</v>
      </c>
      <c r="B985" s="72" t="s">
        <v>1835</v>
      </c>
      <c r="C985" s="26">
        <v>9397500</v>
      </c>
      <c r="D985" s="26">
        <v>0</v>
      </c>
      <c r="E985" s="26">
        <v>0</v>
      </c>
      <c r="F985" s="26">
        <v>0</v>
      </c>
      <c r="G985" s="26">
        <v>0</v>
      </c>
      <c r="H985" s="26">
        <v>9397500</v>
      </c>
    </row>
    <row r="986" spans="1:8" ht="25.5" x14ac:dyDescent="0.2">
      <c r="A986" s="10" t="s">
        <v>1836</v>
      </c>
      <c r="B986" s="72" t="s">
        <v>1837</v>
      </c>
      <c r="C986" s="26">
        <v>9397500</v>
      </c>
      <c r="D986" s="26">
        <v>0</v>
      </c>
      <c r="E986" s="26">
        <v>0</v>
      </c>
      <c r="F986" s="26">
        <v>0</v>
      </c>
      <c r="G986" s="26">
        <v>0</v>
      </c>
      <c r="H986" s="26">
        <v>9397500</v>
      </c>
    </row>
    <row r="987" spans="1:8" ht="38.25" x14ac:dyDescent="0.2">
      <c r="A987" s="10" t="s">
        <v>1838</v>
      </c>
      <c r="B987" s="72" t="s">
        <v>1839</v>
      </c>
      <c r="C987" s="26">
        <v>9397500</v>
      </c>
      <c r="D987" s="26">
        <v>0</v>
      </c>
      <c r="E987" s="26">
        <v>0</v>
      </c>
      <c r="F987" s="26">
        <v>0</v>
      </c>
      <c r="G987" s="26">
        <v>0</v>
      </c>
      <c r="H987" s="26">
        <v>9397500</v>
      </c>
    </row>
    <row r="988" spans="1:8" ht="25.5" x14ac:dyDescent="0.2">
      <c r="A988" s="10" t="s">
        <v>1840</v>
      </c>
      <c r="B988" s="72" t="s">
        <v>1841</v>
      </c>
      <c r="C988" s="26">
        <v>9397500</v>
      </c>
      <c r="D988" s="26">
        <v>0</v>
      </c>
      <c r="E988" s="26">
        <v>0</v>
      </c>
      <c r="F988" s="26">
        <v>0</v>
      </c>
      <c r="G988" s="26">
        <v>0</v>
      </c>
      <c r="H988" s="26">
        <v>9397500</v>
      </c>
    </row>
    <row r="989" spans="1:8" ht="25.5" x14ac:dyDescent="0.2">
      <c r="A989" s="10" t="s">
        <v>1842</v>
      </c>
      <c r="B989" s="72" t="s">
        <v>1843</v>
      </c>
      <c r="C989" s="26">
        <v>9397500</v>
      </c>
      <c r="D989" s="26">
        <v>0</v>
      </c>
      <c r="E989" s="26">
        <v>0</v>
      </c>
      <c r="F989" s="26">
        <v>0</v>
      </c>
      <c r="G989" s="26">
        <v>0</v>
      </c>
      <c r="H989" s="26">
        <v>9397500</v>
      </c>
    </row>
    <row r="990" spans="1:8" ht="25.5" x14ac:dyDescent="0.2">
      <c r="A990" s="10" t="s">
        <v>1844</v>
      </c>
      <c r="B990" s="72" t="s">
        <v>1831</v>
      </c>
      <c r="C990" s="26">
        <v>9397500</v>
      </c>
      <c r="D990" s="26">
        <v>0</v>
      </c>
      <c r="E990" s="26">
        <v>0</v>
      </c>
      <c r="F990" s="26">
        <v>0</v>
      </c>
      <c r="G990" s="26">
        <v>0</v>
      </c>
      <c r="H990" s="26">
        <v>9397500</v>
      </c>
    </row>
    <row r="991" spans="1:8" ht="25.5" x14ac:dyDescent="0.2">
      <c r="A991" s="10" t="s">
        <v>1845</v>
      </c>
      <c r="B991" s="72" t="s">
        <v>1846</v>
      </c>
      <c r="C991" s="26">
        <v>9397500</v>
      </c>
      <c r="D991" s="26">
        <v>0</v>
      </c>
      <c r="E991" s="26">
        <v>0</v>
      </c>
      <c r="F991" s="26">
        <v>0</v>
      </c>
      <c r="G991" s="26">
        <v>0</v>
      </c>
      <c r="H991" s="26">
        <v>9397500</v>
      </c>
    </row>
    <row r="992" spans="1:8" ht="38.25" x14ac:dyDescent="0.2">
      <c r="A992" s="10" t="s">
        <v>1847</v>
      </c>
      <c r="B992" s="72" t="s">
        <v>1848</v>
      </c>
      <c r="C992" s="26">
        <v>482607473</v>
      </c>
      <c r="D992" s="26">
        <v>163443614</v>
      </c>
      <c r="E992" s="26">
        <v>163443614</v>
      </c>
      <c r="F992" s="26">
        <v>0</v>
      </c>
      <c r="G992" s="26">
        <v>0</v>
      </c>
      <c r="H992" s="26">
        <v>319163859</v>
      </c>
    </row>
    <row r="993" spans="1:8" ht="25.5" x14ac:dyDescent="0.2">
      <c r="A993" s="10" t="s">
        <v>1849</v>
      </c>
      <c r="B993" s="72" t="s">
        <v>1850</v>
      </c>
      <c r="C993" s="26">
        <v>7398119</v>
      </c>
      <c r="D993" s="26">
        <v>0</v>
      </c>
      <c r="E993" s="26">
        <v>0</v>
      </c>
      <c r="F993" s="26">
        <v>0</v>
      </c>
      <c r="G993" s="26">
        <v>0</v>
      </c>
      <c r="H993" s="26">
        <v>7398119</v>
      </c>
    </row>
    <row r="994" spans="1:8" ht="25.5" x14ac:dyDescent="0.2">
      <c r="A994" s="10" t="s">
        <v>1851</v>
      </c>
      <c r="B994" s="72" t="s">
        <v>1852</v>
      </c>
      <c r="C994" s="26">
        <v>7398119</v>
      </c>
      <c r="D994" s="26">
        <v>0</v>
      </c>
      <c r="E994" s="26">
        <v>0</v>
      </c>
      <c r="F994" s="26">
        <v>0</v>
      </c>
      <c r="G994" s="26">
        <v>0</v>
      </c>
      <c r="H994" s="26">
        <v>7398119</v>
      </c>
    </row>
    <row r="995" spans="1:8" ht="25.5" x14ac:dyDescent="0.2">
      <c r="A995" s="10" t="s">
        <v>1853</v>
      </c>
      <c r="B995" s="72" t="s">
        <v>1854</v>
      </c>
      <c r="C995" s="26">
        <v>7398119</v>
      </c>
      <c r="D995" s="26">
        <v>0</v>
      </c>
      <c r="E995" s="26">
        <v>0</v>
      </c>
      <c r="F995" s="26">
        <v>0</v>
      </c>
      <c r="G995" s="26">
        <v>0</v>
      </c>
      <c r="H995" s="26">
        <v>7398119</v>
      </c>
    </row>
    <row r="996" spans="1:8" ht="25.5" x14ac:dyDescent="0.2">
      <c r="A996" s="10" t="s">
        <v>1855</v>
      </c>
      <c r="B996" s="72" t="s">
        <v>1856</v>
      </c>
      <c r="C996" s="26">
        <v>17262276</v>
      </c>
      <c r="D996" s="26">
        <v>0</v>
      </c>
      <c r="E996" s="26">
        <v>0</v>
      </c>
      <c r="F996" s="26">
        <v>0</v>
      </c>
      <c r="G996" s="26">
        <v>0</v>
      </c>
      <c r="H996" s="26">
        <v>17262276</v>
      </c>
    </row>
    <row r="997" spans="1:8" ht="51" x14ac:dyDescent="0.2">
      <c r="A997" s="10" t="s">
        <v>1857</v>
      </c>
      <c r="B997" s="72" t="s">
        <v>1858</v>
      </c>
      <c r="C997" s="26">
        <v>17262276</v>
      </c>
      <c r="D997" s="26">
        <v>17262276</v>
      </c>
      <c r="E997" s="26">
        <v>17262276</v>
      </c>
      <c r="F997" s="26">
        <v>0</v>
      </c>
      <c r="G997" s="26">
        <v>0</v>
      </c>
      <c r="H997" s="26">
        <v>0</v>
      </c>
    </row>
    <row r="998" spans="1:8" ht="25.5" x14ac:dyDescent="0.2">
      <c r="A998" s="10" t="s">
        <v>1859</v>
      </c>
      <c r="B998" s="72" t="s">
        <v>1860</v>
      </c>
      <c r="C998" s="26">
        <v>17262276</v>
      </c>
      <c r="D998" s="26">
        <v>0</v>
      </c>
      <c r="E998" s="26">
        <v>0</v>
      </c>
      <c r="F998" s="26">
        <v>0</v>
      </c>
      <c r="G998" s="26">
        <v>0</v>
      </c>
      <c r="H998" s="26">
        <v>17262276</v>
      </c>
    </row>
    <row r="999" spans="1:8" ht="38.25" x14ac:dyDescent="0.2">
      <c r="A999" s="10" t="s">
        <v>1861</v>
      </c>
      <c r="B999" s="72" t="s">
        <v>1862</v>
      </c>
      <c r="C999" s="26">
        <v>17262276</v>
      </c>
      <c r="D999" s="26">
        <v>0</v>
      </c>
      <c r="E999" s="26">
        <v>0</v>
      </c>
      <c r="F999" s="26">
        <v>0</v>
      </c>
      <c r="G999" s="26">
        <v>0</v>
      </c>
      <c r="H999" s="26">
        <v>17262276</v>
      </c>
    </row>
    <row r="1000" spans="1:8" ht="25.5" x14ac:dyDescent="0.2">
      <c r="A1000" s="10" t="s">
        <v>1863</v>
      </c>
      <c r="B1000" s="72" t="s">
        <v>1864</v>
      </c>
      <c r="C1000" s="26">
        <v>17262276</v>
      </c>
      <c r="D1000" s="26">
        <v>0</v>
      </c>
      <c r="E1000" s="26">
        <v>0</v>
      </c>
      <c r="F1000" s="26">
        <v>0</v>
      </c>
      <c r="G1000" s="26">
        <v>0</v>
      </c>
      <c r="H1000" s="26">
        <v>17262276</v>
      </c>
    </row>
    <row r="1001" spans="1:8" ht="25.5" x14ac:dyDescent="0.2">
      <c r="A1001" s="10" t="s">
        <v>1865</v>
      </c>
      <c r="B1001" s="72" t="s">
        <v>1866</v>
      </c>
      <c r="C1001" s="26">
        <v>17262276</v>
      </c>
      <c r="D1001" s="26">
        <v>0</v>
      </c>
      <c r="E1001" s="26">
        <v>0</v>
      </c>
      <c r="F1001" s="26">
        <v>0</v>
      </c>
      <c r="G1001" s="26">
        <v>0</v>
      </c>
      <c r="H1001" s="26">
        <v>17262276</v>
      </c>
    </row>
    <row r="1002" spans="1:8" ht="38.25" x14ac:dyDescent="0.2">
      <c r="A1002" s="10" t="s">
        <v>1867</v>
      </c>
      <c r="B1002" s="72" t="s">
        <v>1868</v>
      </c>
      <c r="C1002" s="26">
        <v>7398118</v>
      </c>
      <c r="D1002" s="26">
        <v>0</v>
      </c>
      <c r="E1002" s="26">
        <v>0</v>
      </c>
      <c r="F1002" s="26">
        <v>0</v>
      </c>
      <c r="G1002" s="26">
        <v>0</v>
      </c>
      <c r="H1002" s="26">
        <v>7398118</v>
      </c>
    </row>
    <row r="1003" spans="1:8" ht="38.25" x14ac:dyDescent="0.2">
      <c r="A1003" s="10" t="s">
        <v>1869</v>
      </c>
      <c r="B1003" s="72" t="s">
        <v>1870</v>
      </c>
      <c r="C1003" s="26">
        <v>7398119</v>
      </c>
      <c r="D1003" s="26">
        <v>0</v>
      </c>
      <c r="E1003" s="26">
        <v>0</v>
      </c>
      <c r="F1003" s="26">
        <v>0</v>
      </c>
      <c r="G1003" s="26">
        <v>0</v>
      </c>
      <c r="H1003" s="26">
        <v>7398119</v>
      </c>
    </row>
    <row r="1004" spans="1:8" ht="25.5" x14ac:dyDescent="0.2">
      <c r="A1004" s="10" t="s">
        <v>1871</v>
      </c>
      <c r="B1004" s="72" t="s">
        <v>1872</v>
      </c>
      <c r="C1004" s="26">
        <v>7398118</v>
      </c>
      <c r="D1004" s="26">
        <v>0</v>
      </c>
      <c r="E1004" s="26">
        <v>0</v>
      </c>
      <c r="F1004" s="26">
        <v>0</v>
      </c>
      <c r="G1004" s="26">
        <v>0</v>
      </c>
      <c r="H1004" s="26">
        <v>7398118</v>
      </c>
    </row>
    <row r="1005" spans="1:8" ht="38.25" x14ac:dyDescent="0.2">
      <c r="A1005" s="10" t="s">
        <v>1873</v>
      </c>
      <c r="B1005" s="72" t="s">
        <v>1874</v>
      </c>
      <c r="C1005" s="26">
        <v>7398118</v>
      </c>
      <c r="D1005" s="26">
        <v>0</v>
      </c>
      <c r="E1005" s="26">
        <v>0</v>
      </c>
      <c r="F1005" s="26">
        <v>0</v>
      </c>
      <c r="G1005" s="26">
        <v>0</v>
      </c>
      <c r="H1005" s="26">
        <v>7398118</v>
      </c>
    </row>
    <row r="1006" spans="1:8" ht="51" x14ac:dyDescent="0.2">
      <c r="A1006" s="10" t="s">
        <v>1875</v>
      </c>
      <c r="B1006" s="72" t="s">
        <v>1876</v>
      </c>
      <c r="C1006" s="26">
        <v>7398119</v>
      </c>
      <c r="D1006" s="26">
        <v>0</v>
      </c>
      <c r="E1006" s="26">
        <v>0</v>
      </c>
      <c r="F1006" s="26">
        <v>0</v>
      </c>
      <c r="G1006" s="26">
        <v>0</v>
      </c>
      <c r="H1006" s="26">
        <v>7398119</v>
      </c>
    </row>
    <row r="1007" spans="1:8" ht="38.25" x14ac:dyDescent="0.2">
      <c r="A1007" s="10" t="s">
        <v>1877</v>
      </c>
      <c r="B1007" s="72" t="s">
        <v>1878</v>
      </c>
      <c r="C1007" s="26">
        <v>7398118</v>
      </c>
      <c r="D1007" s="26">
        <v>0</v>
      </c>
      <c r="E1007" s="26">
        <v>0</v>
      </c>
      <c r="F1007" s="26">
        <v>0</v>
      </c>
      <c r="G1007" s="26">
        <v>0</v>
      </c>
      <c r="H1007" s="26">
        <v>7398118</v>
      </c>
    </row>
    <row r="1008" spans="1:8" ht="38.25" x14ac:dyDescent="0.2">
      <c r="A1008" s="10" t="s">
        <v>1879</v>
      </c>
      <c r="B1008" s="72" t="s">
        <v>1880</v>
      </c>
      <c r="C1008" s="26">
        <v>146250000</v>
      </c>
      <c r="D1008" s="26">
        <v>146181338</v>
      </c>
      <c r="E1008" s="26">
        <v>146181338</v>
      </c>
      <c r="F1008" s="26">
        <v>0</v>
      </c>
      <c r="G1008" s="26">
        <v>0</v>
      </c>
      <c r="H1008" s="26">
        <v>68662</v>
      </c>
    </row>
    <row r="1009" spans="1:8" ht="38.25" x14ac:dyDescent="0.2">
      <c r="A1009" s="10" t="s">
        <v>1881</v>
      </c>
      <c r="B1009" s="72" t="s">
        <v>1882</v>
      </c>
      <c r="C1009" s="26">
        <v>7312500</v>
      </c>
      <c r="D1009" s="26">
        <v>0</v>
      </c>
      <c r="E1009" s="26">
        <v>0</v>
      </c>
      <c r="F1009" s="26">
        <v>0</v>
      </c>
      <c r="G1009" s="26">
        <v>0</v>
      </c>
      <c r="H1009" s="26">
        <v>7312500</v>
      </c>
    </row>
    <row r="1010" spans="1:8" ht="51" x14ac:dyDescent="0.2">
      <c r="A1010" s="10" t="s">
        <v>1883</v>
      </c>
      <c r="B1010" s="72" t="s">
        <v>1884</v>
      </c>
      <c r="C1010" s="26">
        <v>7312500</v>
      </c>
      <c r="D1010" s="26">
        <v>0</v>
      </c>
      <c r="E1010" s="26">
        <v>0</v>
      </c>
      <c r="F1010" s="26">
        <v>0</v>
      </c>
      <c r="G1010" s="26">
        <v>0</v>
      </c>
      <c r="H1010" s="26">
        <v>7312500</v>
      </c>
    </row>
    <row r="1011" spans="1:8" ht="51" x14ac:dyDescent="0.2">
      <c r="A1011" s="10" t="s">
        <v>1885</v>
      </c>
      <c r="B1011" s="72" t="s">
        <v>1886</v>
      </c>
      <c r="C1011" s="26">
        <v>7312500</v>
      </c>
      <c r="D1011" s="26">
        <v>0</v>
      </c>
      <c r="E1011" s="26">
        <v>0</v>
      </c>
      <c r="F1011" s="26">
        <v>0</v>
      </c>
      <c r="G1011" s="26">
        <v>0</v>
      </c>
      <c r="H1011" s="26">
        <v>7312500</v>
      </c>
    </row>
    <row r="1012" spans="1:8" ht="51" x14ac:dyDescent="0.2">
      <c r="A1012" s="10" t="s">
        <v>1887</v>
      </c>
      <c r="B1012" s="72" t="s">
        <v>1888</v>
      </c>
      <c r="C1012" s="26">
        <v>7312500</v>
      </c>
      <c r="D1012" s="26">
        <v>0</v>
      </c>
      <c r="E1012" s="26">
        <v>0</v>
      </c>
      <c r="F1012" s="26">
        <v>0</v>
      </c>
      <c r="G1012" s="26">
        <v>0</v>
      </c>
      <c r="H1012" s="26">
        <v>7312500</v>
      </c>
    </row>
    <row r="1013" spans="1:8" ht="38.25" x14ac:dyDescent="0.2">
      <c r="A1013" s="10" t="s">
        <v>1889</v>
      </c>
      <c r="B1013" s="72" t="s">
        <v>1890</v>
      </c>
      <c r="C1013" s="26">
        <v>5213500</v>
      </c>
      <c r="D1013" s="26">
        <v>0</v>
      </c>
      <c r="E1013" s="26">
        <v>0</v>
      </c>
      <c r="F1013" s="26">
        <v>0</v>
      </c>
      <c r="G1013" s="26">
        <v>0</v>
      </c>
      <c r="H1013" s="26">
        <v>5213500</v>
      </c>
    </row>
    <row r="1014" spans="1:8" ht="38.25" x14ac:dyDescent="0.2">
      <c r="A1014" s="10" t="s">
        <v>1891</v>
      </c>
      <c r="B1014" s="72" t="s">
        <v>1892</v>
      </c>
      <c r="C1014" s="26">
        <v>10003250</v>
      </c>
      <c r="D1014" s="26">
        <v>0</v>
      </c>
      <c r="E1014" s="26">
        <v>0</v>
      </c>
      <c r="F1014" s="26">
        <v>0</v>
      </c>
      <c r="G1014" s="26">
        <v>0</v>
      </c>
      <c r="H1014" s="26">
        <v>10003250</v>
      </c>
    </row>
    <row r="1015" spans="1:8" ht="38.25" x14ac:dyDescent="0.2">
      <c r="A1015" s="10" t="s">
        <v>1893</v>
      </c>
      <c r="B1015" s="72" t="s">
        <v>1894</v>
      </c>
      <c r="C1015" s="26">
        <v>5072250</v>
      </c>
      <c r="D1015" s="26">
        <v>0</v>
      </c>
      <c r="E1015" s="26">
        <v>0</v>
      </c>
      <c r="F1015" s="26">
        <v>0</v>
      </c>
      <c r="G1015" s="26">
        <v>0</v>
      </c>
      <c r="H1015" s="26">
        <v>5072250</v>
      </c>
    </row>
    <row r="1016" spans="1:8" ht="51" x14ac:dyDescent="0.2">
      <c r="A1016" s="10" t="s">
        <v>1895</v>
      </c>
      <c r="B1016" s="72" t="s">
        <v>1896</v>
      </c>
      <c r="C1016" s="26">
        <v>5072250</v>
      </c>
      <c r="D1016" s="26">
        <v>0</v>
      </c>
      <c r="E1016" s="26">
        <v>0</v>
      </c>
      <c r="F1016" s="26">
        <v>0</v>
      </c>
      <c r="G1016" s="26">
        <v>0</v>
      </c>
      <c r="H1016" s="26">
        <v>5072250</v>
      </c>
    </row>
    <row r="1017" spans="1:8" ht="38.25" x14ac:dyDescent="0.2">
      <c r="A1017" s="10" t="s">
        <v>1897</v>
      </c>
      <c r="B1017" s="72" t="s">
        <v>1898</v>
      </c>
      <c r="C1017" s="26">
        <v>5072250</v>
      </c>
      <c r="D1017" s="26">
        <v>0</v>
      </c>
      <c r="E1017" s="26">
        <v>0</v>
      </c>
      <c r="F1017" s="26">
        <v>0</v>
      </c>
      <c r="G1017" s="26">
        <v>0</v>
      </c>
      <c r="H1017" s="26">
        <v>5072250</v>
      </c>
    </row>
    <row r="1018" spans="1:8" ht="38.25" x14ac:dyDescent="0.2">
      <c r="A1018" s="10" t="s">
        <v>1899</v>
      </c>
      <c r="B1018" s="72" t="s">
        <v>1900</v>
      </c>
      <c r="C1018" s="26">
        <v>5072250</v>
      </c>
      <c r="D1018" s="26">
        <v>0</v>
      </c>
      <c r="E1018" s="26">
        <v>0</v>
      </c>
      <c r="F1018" s="26">
        <v>0</v>
      </c>
      <c r="G1018" s="26">
        <v>0</v>
      </c>
      <c r="H1018" s="26">
        <v>5072250</v>
      </c>
    </row>
    <row r="1019" spans="1:8" ht="38.25" x14ac:dyDescent="0.2">
      <c r="A1019" s="10" t="s">
        <v>1901</v>
      </c>
      <c r="B1019" s="72" t="s">
        <v>1902</v>
      </c>
      <c r="C1019" s="26">
        <v>5072250</v>
      </c>
      <c r="D1019" s="26">
        <v>0</v>
      </c>
      <c r="E1019" s="26">
        <v>0</v>
      </c>
      <c r="F1019" s="26">
        <v>0</v>
      </c>
      <c r="G1019" s="26">
        <v>0</v>
      </c>
      <c r="H1019" s="26">
        <v>5072250</v>
      </c>
    </row>
    <row r="1020" spans="1:8" ht="38.25" x14ac:dyDescent="0.2">
      <c r="A1020" s="10" t="s">
        <v>1903</v>
      </c>
      <c r="B1020" s="72" t="s">
        <v>1904</v>
      </c>
      <c r="C1020" s="26">
        <v>5072250</v>
      </c>
      <c r="D1020" s="26">
        <v>0</v>
      </c>
      <c r="E1020" s="26">
        <v>0</v>
      </c>
      <c r="F1020" s="26">
        <v>0</v>
      </c>
      <c r="G1020" s="26">
        <v>0</v>
      </c>
      <c r="H1020" s="26">
        <v>5072250</v>
      </c>
    </row>
    <row r="1021" spans="1:8" ht="25.5" x14ac:dyDescent="0.2">
      <c r="A1021" s="10" t="s">
        <v>1905</v>
      </c>
      <c r="B1021" s="72" t="s">
        <v>1906</v>
      </c>
      <c r="C1021" s="26">
        <v>30433500</v>
      </c>
      <c r="D1021" s="26">
        <v>0</v>
      </c>
      <c r="E1021" s="26">
        <v>0</v>
      </c>
      <c r="F1021" s="26">
        <v>0</v>
      </c>
      <c r="G1021" s="26">
        <v>0</v>
      </c>
      <c r="H1021" s="26">
        <v>30433500</v>
      </c>
    </row>
    <row r="1022" spans="1:8" ht="38.25" x14ac:dyDescent="0.2">
      <c r="A1022" s="10" t="s">
        <v>1907</v>
      </c>
      <c r="B1022" s="72" t="s">
        <v>1908</v>
      </c>
      <c r="C1022" s="26">
        <v>16955667</v>
      </c>
      <c r="D1022" s="26">
        <v>0</v>
      </c>
      <c r="E1022" s="26">
        <v>0</v>
      </c>
      <c r="F1022" s="26">
        <v>0</v>
      </c>
      <c r="G1022" s="26">
        <v>0</v>
      </c>
      <c r="H1022" s="26">
        <v>16955667</v>
      </c>
    </row>
    <row r="1023" spans="1:8" ht="38.25" x14ac:dyDescent="0.2">
      <c r="A1023" s="10" t="s">
        <v>1909</v>
      </c>
      <c r="B1023" s="72" t="s">
        <v>1910</v>
      </c>
      <c r="C1023" s="26">
        <v>16955667</v>
      </c>
      <c r="D1023" s="26">
        <v>0</v>
      </c>
      <c r="E1023" s="26">
        <v>0</v>
      </c>
      <c r="F1023" s="26">
        <v>0</v>
      </c>
      <c r="G1023" s="26">
        <v>0</v>
      </c>
      <c r="H1023" s="26">
        <v>16955667</v>
      </c>
    </row>
    <row r="1024" spans="1:8" ht="38.25" x14ac:dyDescent="0.2">
      <c r="A1024" s="10" t="s">
        <v>1911</v>
      </c>
      <c r="B1024" s="72" t="s">
        <v>1912</v>
      </c>
      <c r="C1024" s="26">
        <v>16955666</v>
      </c>
      <c r="D1024" s="26">
        <v>0</v>
      </c>
      <c r="E1024" s="26">
        <v>0</v>
      </c>
      <c r="F1024" s="26">
        <v>0</v>
      </c>
      <c r="G1024" s="26">
        <v>0</v>
      </c>
      <c r="H1024" s="26">
        <v>16955666</v>
      </c>
    </row>
    <row r="1025" spans="1:8" ht="25.5" x14ac:dyDescent="0.2">
      <c r="A1025" s="10" t="s">
        <v>1913</v>
      </c>
      <c r="B1025" s="72" t="s">
        <v>1914</v>
      </c>
      <c r="C1025" s="26">
        <v>10000000</v>
      </c>
      <c r="D1025" s="26">
        <v>0</v>
      </c>
      <c r="E1025" s="26">
        <v>0</v>
      </c>
      <c r="F1025" s="26">
        <v>0</v>
      </c>
      <c r="G1025" s="26">
        <v>0</v>
      </c>
      <c r="H1025" s="26">
        <v>10000000</v>
      </c>
    </row>
    <row r="1026" spans="1:8" ht="38.25" x14ac:dyDescent="0.2">
      <c r="A1026" s="10" t="s">
        <v>1915</v>
      </c>
      <c r="B1026" s="72" t="s">
        <v>1916</v>
      </c>
      <c r="C1026" s="26">
        <v>266228295</v>
      </c>
      <c r="D1026" s="26">
        <v>94188365</v>
      </c>
      <c r="E1026" s="26">
        <v>74273119</v>
      </c>
      <c r="F1026" s="26">
        <v>42141126</v>
      </c>
      <c r="G1026" s="26">
        <v>42141126</v>
      </c>
      <c r="H1026" s="26">
        <v>172039930</v>
      </c>
    </row>
    <row r="1027" spans="1:8" x14ac:dyDescent="0.2">
      <c r="A1027" s="10" t="s">
        <v>1917</v>
      </c>
      <c r="B1027" s="72" t="s">
        <v>1918</v>
      </c>
      <c r="C1027" s="26">
        <v>9957623</v>
      </c>
      <c r="D1027" s="26">
        <v>0</v>
      </c>
      <c r="E1027" s="26">
        <v>0</v>
      </c>
      <c r="F1027" s="26">
        <v>0</v>
      </c>
      <c r="G1027" s="26">
        <v>0</v>
      </c>
      <c r="H1027" s="26">
        <v>9957623</v>
      </c>
    </row>
    <row r="1028" spans="1:8" ht="25.5" x14ac:dyDescent="0.2">
      <c r="A1028" s="10" t="s">
        <v>1919</v>
      </c>
      <c r="B1028" s="72" t="s">
        <v>1920</v>
      </c>
      <c r="C1028" s="26">
        <v>9957623</v>
      </c>
      <c r="D1028" s="26">
        <v>0</v>
      </c>
      <c r="E1028" s="26">
        <v>0</v>
      </c>
      <c r="F1028" s="26">
        <v>0</v>
      </c>
      <c r="G1028" s="26">
        <v>0</v>
      </c>
      <c r="H1028" s="26">
        <v>9957623</v>
      </c>
    </row>
    <row r="1029" spans="1:8" ht="51" x14ac:dyDescent="0.2">
      <c r="A1029" s="10" t="s">
        <v>1921</v>
      </c>
      <c r="B1029" s="72" t="s">
        <v>1922</v>
      </c>
      <c r="C1029" s="26">
        <v>9957623</v>
      </c>
      <c r="D1029" s="26">
        <v>9957623</v>
      </c>
      <c r="E1029" s="26">
        <v>0</v>
      </c>
      <c r="F1029" s="26">
        <v>0</v>
      </c>
      <c r="G1029" s="26">
        <v>0</v>
      </c>
      <c r="H1029" s="26">
        <v>0</v>
      </c>
    </row>
    <row r="1030" spans="1:8" x14ac:dyDescent="0.2">
      <c r="A1030" s="10" t="s">
        <v>1923</v>
      </c>
      <c r="B1030" s="72" t="s">
        <v>1924</v>
      </c>
      <c r="C1030" s="26">
        <v>9957623</v>
      </c>
      <c r="D1030" s="26">
        <v>0</v>
      </c>
      <c r="E1030" s="26">
        <v>0</v>
      </c>
      <c r="F1030" s="26">
        <v>0</v>
      </c>
      <c r="G1030" s="26">
        <v>0</v>
      </c>
      <c r="H1030" s="26">
        <v>9957623</v>
      </c>
    </row>
    <row r="1031" spans="1:8" ht="25.5" x14ac:dyDescent="0.2">
      <c r="A1031" s="10" t="s">
        <v>1925</v>
      </c>
      <c r="B1031" s="72" t="s">
        <v>1926</v>
      </c>
      <c r="C1031" s="26">
        <v>9957623</v>
      </c>
      <c r="D1031" s="26">
        <v>9957623</v>
      </c>
      <c r="E1031" s="26">
        <v>0</v>
      </c>
      <c r="F1031" s="26">
        <v>0</v>
      </c>
      <c r="G1031" s="26">
        <v>0</v>
      </c>
      <c r="H1031" s="26">
        <v>0</v>
      </c>
    </row>
    <row r="1032" spans="1:8" ht="51" x14ac:dyDescent="0.2">
      <c r="A1032" s="10" t="s">
        <v>1927</v>
      </c>
      <c r="B1032" s="72" t="s">
        <v>1928</v>
      </c>
      <c r="C1032" s="26">
        <v>9957624</v>
      </c>
      <c r="D1032" s="26">
        <v>0</v>
      </c>
      <c r="E1032" s="26">
        <v>0</v>
      </c>
      <c r="F1032" s="26">
        <v>0</v>
      </c>
      <c r="G1032" s="26">
        <v>0</v>
      </c>
      <c r="H1032" s="26">
        <v>9957624</v>
      </c>
    </row>
    <row r="1033" spans="1:8" ht="51" x14ac:dyDescent="0.2">
      <c r="A1033" s="10" t="s">
        <v>1929</v>
      </c>
      <c r="B1033" s="72" t="s">
        <v>1930</v>
      </c>
      <c r="C1033" s="26">
        <v>9957623</v>
      </c>
      <c r="D1033" s="26">
        <v>9957623</v>
      </c>
      <c r="E1033" s="26">
        <v>9957623</v>
      </c>
      <c r="F1033" s="26">
        <v>0</v>
      </c>
      <c r="G1033" s="26">
        <v>0</v>
      </c>
      <c r="H1033" s="26">
        <v>0</v>
      </c>
    </row>
    <row r="1034" spans="1:8" ht="51" x14ac:dyDescent="0.2">
      <c r="A1034" s="10" t="s">
        <v>1931</v>
      </c>
      <c r="B1034" s="72" t="s">
        <v>1932</v>
      </c>
      <c r="C1034" s="26">
        <v>9957623</v>
      </c>
      <c r="D1034" s="26">
        <v>9957623</v>
      </c>
      <c r="E1034" s="26">
        <v>9957623</v>
      </c>
      <c r="F1034" s="26">
        <v>9957623</v>
      </c>
      <c r="G1034" s="26">
        <v>9957623</v>
      </c>
      <c r="H1034" s="26">
        <v>0</v>
      </c>
    </row>
    <row r="1035" spans="1:8" x14ac:dyDescent="0.2">
      <c r="A1035" s="10" t="s">
        <v>1933</v>
      </c>
      <c r="B1035" s="72" t="s">
        <v>1934</v>
      </c>
      <c r="C1035" s="26">
        <v>9957623</v>
      </c>
      <c r="D1035" s="26">
        <v>0</v>
      </c>
      <c r="E1035" s="26">
        <v>0</v>
      </c>
      <c r="F1035" s="26">
        <v>0</v>
      </c>
      <c r="G1035" s="26">
        <v>0</v>
      </c>
      <c r="H1035" s="26">
        <v>9957623</v>
      </c>
    </row>
    <row r="1036" spans="1:8" ht="25.5" x14ac:dyDescent="0.2">
      <c r="A1036" s="10" t="s">
        <v>1935</v>
      </c>
      <c r="B1036" s="72" t="s">
        <v>1936</v>
      </c>
      <c r="C1036" s="26">
        <v>9957623</v>
      </c>
      <c r="D1036" s="26">
        <v>0</v>
      </c>
      <c r="E1036" s="26">
        <v>0</v>
      </c>
      <c r="F1036" s="26">
        <v>0</v>
      </c>
      <c r="G1036" s="26">
        <v>0</v>
      </c>
      <c r="H1036" s="26">
        <v>9957623</v>
      </c>
    </row>
    <row r="1037" spans="1:8" ht="25.5" x14ac:dyDescent="0.2">
      <c r="A1037" s="10" t="s">
        <v>1937</v>
      </c>
      <c r="B1037" s="72" t="s">
        <v>1938</v>
      </c>
      <c r="C1037" s="26">
        <v>9957623</v>
      </c>
      <c r="D1037" s="26">
        <v>0</v>
      </c>
      <c r="E1037" s="26">
        <v>0</v>
      </c>
      <c r="F1037" s="26">
        <v>0</v>
      </c>
      <c r="G1037" s="26">
        <v>0</v>
      </c>
      <c r="H1037" s="26">
        <v>9957623</v>
      </c>
    </row>
    <row r="1038" spans="1:8" x14ac:dyDescent="0.2">
      <c r="A1038" s="10" t="s">
        <v>1939</v>
      </c>
      <c r="B1038" s="72" t="s">
        <v>1940</v>
      </c>
      <c r="C1038" s="26">
        <v>9957623</v>
      </c>
      <c r="D1038" s="26">
        <v>0</v>
      </c>
      <c r="E1038" s="26">
        <v>0</v>
      </c>
      <c r="F1038" s="26">
        <v>0</v>
      </c>
      <c r="G1038" s="26">
        <v>0</v>
      </c>
      <c r="H1038" s="26">
        <v>9957623</v>
      </c>
    </row>
    <row r="1039" spans="1:8" ht="51" x14ac:dyDescent="0.2">
      <c r="A1039" s="10" t="s">
        <v>1941</v>
      </c>
      <c r="B1039" s="72" t="s">
        <v>1942</v>
      </c>
      <c r="C1039" s="26">
        <v>9957623</v>
      </c>
      <c r="D1039" s="26">
        <v>9957623</v>
      </c>
      <c r="E1039" s="26">
        <v>9957623</v>
      </c>
      <c r="F1039" s="26">
        <v>0</v>
      </c>
      <c r="G1039" s="26">
        <v>0</v>
      </c>
      <c r="H1039" s="26">
        <v>0</v>
      </c>
    </row>
    <row r="1040" spans="1:8" ht="25.5" x14ac:dyDescent="0.2">
      <c r="A1040" s="10" t="s">
        <v>1943</v>
      </c>
      <c r="B1040" s="72" t="s">
        <v>1944</v>
      </c>
      <c r="C1040" s="26">
        <v>9957623</v>
      </c>
      <c r="D1040" s="26">
        <v>0</v>
      </c>
      <c r="E1040" s="26">
        <v>0</v>
      </c>
      <c r="F1040" s="26">
        <v>0</v>
      </c>
      <c r="G1040" s="26">
        <v>0</v>
      </c>
      <c r="H1040" s="26">
        <v>9957623</v>
      </c>
    </row>
    <row r="1041" spans="1:8" ht="25.5" x14ac:dyDescent="0.2">
      <c r="A1041" s="10" t="s">
        <v>1945</v>
      </c>
      <c r="B1041" s="72" t="s">
        <v>1946</v>
      </c>
      <c r="C1041" s="26">
        <v>3012447</v>
      </c>
      <c r="D1041" s="26">
        <v>0</v>
      </c>
      <c r="E1041" s="26">
        <v>0</v>
      </c>
      <c r="F1041" s="26">
        <v>0</v>
      </c>
      <c r="G1041" s="26">
        <v>0</v>
      </c>
      <c r="H1041" s="26">
        <v>3012447</v>
      </c>
    </row>
    <row r="1042" spans="1:8" ht="38.25" x14ac:dyDescent="0.2">
      <c r="A1042" s="10" t="s">
        <v>1947</v>
      </c>
      <c r="B1042" s="72" t="s">
        <v>1948</v>
      </c>
      <c r="C1042" s="26">
        <v>7750000</v>
      </c>
      <c r="D1042" s="26">
        <v>7750000</v>
      </c>
      <c r="E1042" s="26">
        <v>7750000</v>
      </c>
      <c r="F1042" s="26">
        <v>7750000</v>
      </c>
      <c r="G1042" s="26">
        <v>7750000</v>
      </c>
      <c r="H1042" s="26">
        <v>0</v>
      </c>
    </row>
    <row r="1043" spans="1:8" ht="25.5" x14ac:dyDescent="0.2">
      <c r="A1043" s="10" t="s">
        <v>1949</v>
      </c>
      <c r="B1043" s="72" t="s">
        <v>1950</v>
      </c>
      <c r="C1043" s="26">
        <v>6108375</v>
      </c>
      <c r="D1043" s="26">
        <v>0</v>
      </c>
      <c r="E1043" s="26">
        <v>0</v>
      </c>
      <c r="F1043" s="26">
        <v>0</v>
      </c>
      <c r="G1043" s="26">
        <v>0</v>
      </c>
      <c r="H1043" s="26">
        <v>6108375</v>
      </c>
    </row>
    <row r="1044" spans="1:8" ht="25.5" x14ac:dyDescent="0.2">
      <c r="A1044" s="10" t="s">
        <v>1951</v>
      </c>
      <c r="B1044" s="72" t="s">
        <v>1952</v>
      </c>
      <c r="C1044" s="26">
        <v>6108375</v>
      </c>
      <c r="D1044" s="26">
        <v>0</v>
      </c>
      <c r="E1044" s="26">
        <v>0</v>
      </c>
      <c r="F1044" s="26">
        <v>0</v>
      </c>
      <c r="G1044" s="26">
        <v>0</v>
      </c>
      <c r="H1044" s="26">
        <v>6108375</v>
      </c>
    </row>
    <row r="1045" spans="1:8" ht="25.5" x14ac:dyDescent="0.2">
      <c r="A1045" s="10" t="s">
        <v>1953</v>
      </c>
      <c r="B1045" s="72" t="s">
        <v>1954</v>
      </c>
      <c r="C1045" s="26">
        <v>6108375</v>
      </c>
      <c r="D1045" s="26">
        <v>0</v>
      </c>
      <c r="E1045" s="26">
        <v>0</v>
      </c>
      <c r="F1045" s="26">
        <v>0</v>
      </c>
      <c r="G1045" s="26">
        <v>0</v>
      </c>
      <c r="H1045" s="26">
        <v>6108375</v>
      </c>
    </row>
    <row r="1046" spans="1:8" ht="25.5" x14ac:dyDescent="0.2">
      <c r="A1046" s="10" t="s">
        <v>1955</v>
      </c>
      <c r="B1046" s="72" t="s">
        <v>1956</v>
      </c>
      <c r="C1046" s="26">
        <v>6108375</v>
      </c>
      <c r="D1046" s="26">
        <v>0</v>
      </c>
      <c r="E1046" s="26">
        <v>0</v>
      </c>
      <c r="F1046" s="26">
        <v>0</v>
      </c>
      <c r="G1046" s="26">
        <v>0</v>
      </c>
      <c r="H1046" s="26">
        <v>6108375</v>
      </c>
    </row>
    <row r="1047" spans="1:8" ht="25.5" x14ac:dyDescent="0.2">
      <c r="A1047" s="10" t="s">
        <v>1957</v>
      </c>
      <c r="B1047" s="72" t="s">
        <v>1958</v>
      </c>
      <c r="C1047" s="26">
        <v>6108375</v>
      </c>
      <c r="D1047" s="26">
        <v>0</v>
      </c>
      <c r="E1047" s="26">
        <v>0</v>
      </c>
      <c r="F1047" s="26">
        <v>0</v>
      </c>
      <c r="G1047" s="26">
        <v>0</v>
      </c>
      <c r="H1047" s="26">
        <v>6108375</v>
      </c>
    </row>
    <row r="1048" spans="1:8" ht="25.5" x14ac:dyDescent="0.2">
      <c r="A1048" s="10" t="s">
        <v>1959</v>
      </c>
      <c r="B1048" s="72" t="s">
        <v>1960</v>
      </c>
      <c r="C1048" s="26">
        <v>6108375</v>
      </c>
      <c r="D1048" s="26">
        <v>0</v>
      </c>
      <c r="E1048" s="26">
        <v>0</v>
      </c>
      <c r="F1048" s="26">
        <v>0</v>
      </c>
      <c r="G1048" s="26">
        <v>0</v>
      </c>
      <c r="H1048" s="26">
        <v>6108375</v>
      </c>
    </row>
    <row r="1049" spans="1:8" ht="38.25" x14ac:dyDescent="0.2">
      <c r="A1049" s="10" t="s">
        <v>1961</v>
      </c>
      <c r="B1049" s="72" t="s">
        <v>1962</v>
      </c>
      <c r="C1049" s="26">
        <v>6108375</v>
      </c>
      <c r="D1049" s="26">
        <v>0</v>
      </c>
      <c r="E1049" s="26">
        <v>0</v>
      </c>
      <c r="F1049" s="26">
        <v>0</v>
      </c>
      <c r="G1049" s="26">
        <v>0</v>
      </c>
      <c r="H1049" s="26">
        <v>6108375</v>
      </c>
    </row>
    <row r="1050" spans="1:8" ht="25.5" x14ac:dyDescent="0.2">
      <c r="A1050" s="10" t="s">
        <v>1963</v>
      </c>
      <c r="B1050" s="72" t="s">
        <v>1964</v>
      </c>
      <c r="C1050" s="26">
        <v>6108375</v>
      </c>
      <c r="D1050" s="26">
        <v>0</v>
      </c>
      <c r="E1050" s="26">
        <v>0</v>
      </c>
      <c r="F1050" s="26">
        <v>0</v>
      </c>
      <c r="G1050" s="26">
        <v>0</v>
      </c>
      <c r="H1050" s="26">
        <v>6108375</v>
      </c>
    </row>
    <row r="1051" spans="1:8" ht="25.5" x14ac:dyDescent="0.2">
      <c r="A1051" s="10" t="s">
        <v>1965</v>
      </c>
      <c r="B1051" s="72" t="s">
        <v>1966</v>
      </c>
      <c r="C1051" s="26">
        <v>6108375</v>
      </c>
      <c r="D1051" s="26">
        <v>6108375</v>
      </c>
      <c r="E1051" s="26">
        <v>6108375</v>
      </c>
      <c r="F1051" s="26">
        <v>0</v>
      </c>
      <c r="G1051" s="26">
        <v>0</v>
      </c>
      <c r="H1051" s="26">
        <v>0</v>
      </c>
    </row>
    <row r="1052" spans="1:8" ht="38.25" x14ac:dyDescent="0.2">
      <c r="A1052" s="10" t="s">
        <v>1967</v>
      </c>
      <c r="B1052" s="72" t="s">
        <v>1968</v>
      </c>
      <c r="C1052" s="26">
        <v>6108375</v>
      </c>
      <c r="D1052" s="26">
        <v>0</v>
      </c>
      <c r="E1052" s="26">
        <v>0</v>
      </c>
      <c r="F1052" s="26">
        <v>0</v>
      </c>
      <c r="G1052" s="26">
        <v>0</v>
      </c>
      <c r="H1052" s="26">
        <v>6108375</v>
      </c>
    </row>
    <row r="1053" spans="1:8" ht="38.25" x14ac:dyDescent="0.2">
      <c r="A1053" s="10" t="s">
        <v>1969</v>
      </c>
      <c r="B1053" s="72" t="s">
        <v>1970</v>
      </c>
      <c r="C1053" s="26">
        <v>6108375</v>
      </c>
      <c r="D1053" s="26">
        <v>0</v>
      </c>
      <c r="E1053" s="26">
        <v>0</v>
      </c>
      <c r="F1053" s="26">
        <v>0</v>
      </c>
      <c r="G1053" s="26">
        <v>0</v>
      </c>
      <c r="H1053" s="26">
        <v>6108375</v>
      </c>
    </row>
    <row r="1054" spans="1:8" ht="25.5" x14ac:dyDescent="0.2">
      <c r="A1054" s="10" t="s">
        <v>1971</v>
      </c>
      <c r="B1054" s="72" t="s">
        <v>1972</v>
      </c>
      <c r="C1054" s="26">
        <v>6108375</v>
      </c>
      <c r="D1054" s="26">
        <v>0</v>
      </c>
      <c r="E1054" s="26">
        <v>0</v>
      </c>
      <c r="F1054" s="26">
        <v>0</v>
      </c>
      <c r="G1054" s="26">
        <v>0</v>
      </c>
      <c r="H1054" s="26">
        <v>6108375</v>
      </c>
    </row>
    <row r="1055" spans="1:8" ht="38.25" x14ac:dyDescent="0.2">
      <c r="A1055" s="10" t="s">
        <v>1973</v>
      </c>
      <c r="B1055" s="72" t="s">
        <v>1974</v>
      </c>
      <c r="C1055" s="26">
        <v>6108375</v>
      </c>
      <c r="D1055" s="26">
        <v>6108375</v>
      </c>
      <c r="E1055" s="26">
        <v>6108375</v>
      </c>
      <c r="F1055" s="26">
        <v>6108375</v>
      </c>
      <c r="G1055" s="26">
        <v>6108375</v>
      </c>
      <c r="H1055" s="26">
        <v>0</v>
      </c>
    </row>
    <row r="1056" spans="1:8" ht="38.25" x14ac:dyDescent="0.2">
      <c r="A1056" s="10" t="s">
        <v>1975</v>
      </c>
      <c r="B1056" s="72" t="s">
        <v>1976</v>
      </c>
      <c r="C1056" s="26">
        <v>6108375</v>
      </c>
      <c r="D1056" s="26">
        <v>0</v>
      </c>
      <c r="E1056" s="26">
        <v>0</v>
      </c>
      <c r="F1056" s="26">
        <v>0</v>
      </c>
      <c r="G1056" s="26">
        <v>0</v>
      </c>
      <c r="H1056" s="26">
        <v>6108375</v>
      </c>
    </row>
    <row r="1057" spans="1:8" ht="38.25" x14ac:dyDescent="0.2">
      <c r="A1057" s="10" t="s">
        <v>1977</v>
      </c>
      <c r="B1057" s="72" t="s">
        <v>1978</v>
      </c>
      <c r="C1057" s="26">
        <v>6108375</v>
      </c>
      <c r="D1057" s="26">
        <v>6108375</v>
      </c>
      <c r="E1057" s="26">
        <v>6108375</v>
      </c>
      <c r="F1057" s="26">
        <v>6108375</v>
      </c>
      <c r="G1057" s="26">
        <v>6108375</v>
      </c>
      <c r="H1057" s="26">
        <v>0</v>
      </c>
    </row>
    <row r="1058" spans="1:8" ht="38.25" x14ac:dyDescent="0.2">
      <c r="A1058" s="10" t="s">
        <v>1979</v>
      </c>
      <c r="B1058" s="72" t="s">
        <v>1980</v>
      </c>
      <c r="C1058" s="26">
        <v>6108375</v>
      </c>
      <c r="D1058" s="26">
        <v>6108375</v>
      </c>
      <c r="E1058" s="26">
        <v>6108375</v>
      </c>
      <c r="F1058" s="26">
        <v>6108375</v>
      </c>
      <c r="G1058" s="26">
        <v>6108375</v>
      </c>
      <c r="H1058" s="26">
        <v>0</v>
      </c>
    </row>
    <row r="1059" spans="1:8" ht="25.5" x14ac:dyDescent="0.2">
      <c r="A1059" s="10" t="s">
        <v>1981</v>
      </c>
      <c r="B1059" s="72" t="s">
        <v>1982</v>
      </c>
      <c r="C1059" s="26">
        <v>6108375</v>
      </c>
      <c r="D1059" s="26">
        <v>0</v>
      </c>
      <c r="E1059" s="26">
        <v>0</v>
      </c>
      <c r="F1059" s="26">
        <v>0</v>
      </c>
      <c r="G1059" s="26">
        <v>0</v>
      </c>
      <c r="H1059" s="26">
        <v>6108375</v>
      </c>
    </row>
    <row r="1060" spans="1:8" ht="25.5" x14ac:dyDescent="0.2">
      <c r="A1060" s="10" t="s">
        <v>1983</v>
      </c>
      <c r="B1060" s="72" t="s">
        <v>1984</v>
      </c>
      <c r="C1060" s="26">
        <v>6108375</v>
      </c>
      <c r="D1060" s="26">
        <v>6108375</v>
      </c>
      <c r="E1060" s="26">
        <v>6108375</v>
      </c>
      <c r="F1060" s="26">
        <v>3</v>
      </c>
      <c r="G1060" s="26">
        <v>3</v>
      </c>
      <c r="H1060" s="26">
        <v>0</v>
      </c>
    </row>
    <row r="1061" spans="1:8" ht="38.25" x14ac:dyDescent="0.2">
      <c r="A1061" s="10" t="s">
        <v>1985</v>
      </c>
      <c r="B1061" s="72" t="s">
        <v>1986</v>
      </c>
      <c r="C1061" s="26">
        <v>6108375</v>
      </c>
      <c r="D1061" s="26">
        <v>6108375</v>
      </c>
      <c r="E1061" s="26">
        <v>6108375</v>
      </c>
      <c r="F1061" s="26">
        <v>6108375</v>
      </c>
      <c r="G1061" s="26">
        <v>6108375</v>
      </c>
      <c r="H1061" s="26">
        <v>0</v>
      </c>
    </row>
    <row r="1062" spans="1:8" ht="38.25" x14ac:dyDescent="0.2">
      <c r="A1062" s="10" t="s">
        <v>1987</v>
      </c>
      <c r="B1062" s="72" t="s">
        <v>1988</v>
      </c>
      <c r="C1062" s="26">
        <v>433073445</v>
      </c>
      <c r="D1062" s="26">
        <v>209598668</v>
      </c>
      <c r="E1062" s="26">
        <v>139016703</v>
      </c>
      <c r="F1062" s="26">
        <v>35354102</v>
      </c>
      <c r="G1062" s="26">
        <v>35354102</v>
      </c>
      <c r="H1062" s="26">
        <v>223474777</v>
      </c>
    </row>
    <row r="1063" spans="1:8" ht="51" x14ac:dyDescent="0.2">
      <c r="A1063" s="10" t="s">
        <v>1989</v>
      </c>
      <c r="B1063" s="72" t="s">
        <v>1990</v>
      </c>
      <c r="C1063" s="26">
        <v>5156264</v>
      </c>
      <c r="D1063" s="26">
        <v>5156264</v>
      </c>
      <c r="E1063" s="26">
        <v>5156264</v>
      </c>
      <c r="F1063" s="26">
        <v>0</v>
      </c>
      <c r="G1063" s="26">
        <v>0</v>
      </c>
      <c r="H1063" s="26">
        <v>0</v>
      </c>
    </row>
    <row r="1064" spans="1:8" ht="76.5" x14ac:dyDescent="0.2">
      <c r="A1064" s="10" t="s">
        <v>1991</v>
      </c>
      <c r="B1064" s="72" t="s">
        <v>1992</v>
      </c>
      <c r="C1064" s="26">
        <v>5156265</v>
      </c>
      <c r="D1064" s="26">
        <v>5156264</v>
      </c>
      <c r="E1064" s="26">
        <v>5156264</v>
      </c>
      <c r="F1064" s="26">
        <v>0</v>
      </c>
      <c r="G1064" s="26">
        <v>0</v>
      </c>
      <c r="H1064" s="26">
        <v>1</v>
      </c>
    </row>
    <row r="1065" spans="1:8" ht="51" x14ac:dyDescent="0.2">
      <c r="A1065" s="10" t="s">
        <v>1993</v>
      </c>
      <c r="B1065" s="72" t="s">
        <v>1994</v>
      </c>
      <c r="C1065" s="26">
        <v>5156264</v>
      </c>
      <c r="D1065" s="26">
        <v>0</v>
      </c>
      <c r="E1065" s="26">
        <v>0</v>
      </c>
      <c r="F1065" s="26">
        <v>0</v>
      </c>
      <c r="G1065" s="26">
        <v>0</v>
      </c>
      <c r="H1065" s="26">
        <v>5156264</v>
      </c>
    </row>
    <row r="1066" spans="1:8" ht="51" x14ac:dyDescent="0.2">
      <c r="A1066" s="10" t="s">
        <v>1995</v>
      </c>
      <c r="B1066" s="72" t="s">
        <v>1996</v>
      </c>
      <c r="C1066" s="26">
        <v>5156264</v>
      </c>
      <c r="D1066" s="26">
        <v>5156264</v>
      </c>
      <c r="E1066" s="26">
        <v>5156264</v>
      </c>
      <c r="F1066" s="26">
        <v>0</v>
      </c>
      <c r="G1066" s="26">
        <v>0</v>
      </c>
      <c r="H1066" s="26">
        <v>0</v>
      </c>
    </row>
    <row r="1067" spans="1:8" ht="25.5" x14ac:dyDescent="0.2">
      <c r="A1067" s="10" t="s">
        <v>1997</v>
      </c>
      <c r="B1067" s="72" t="s">
        <v>1998</v>
      </c>
      <c r="C1067" s="26">
        <v>5156264</v>
      </c>
      <c r="D1067" s="26">
        <v>0</v>
      </c>
      <c r="E1067" s="26">
        <v>0</v>
      </c>
      <c r="F1067" s="26">
        <v>0</v>
      </c>
      <c r="G1067" s="26">
        <v>0</v>
      </c>
      <c r="H1067" s="26">
        <v>5156264</v>
      </c>
    </row>
    <row r="1068" spans="1:8" ht="51" x14ac:dyDescent="0.2">
      <c r="A1068" s="10" t="s">
        <v>1999</v>
      </c>
      <c r="B1068" s="72" t="s">
        <v>2000</v>
      </c>
      <c r="C1068" s="26">
        <v>5156265</v>
      </c>
      <c r="D1068" s="26">
        <v>5156265</v>
      </c>
      <c r="E1068" s="26">
        <v>0</v>
      </c>
      <c r="F1068" s="26">
        <v>0</v>
      </c>
      <c r="G1068" s="26">
        <v>0</v>
      </c>
      <c r="H1068" s="26">
        <v>0</v>
      </c>
    </row>
    <row r="1069" spans="1:8" ht="51" x14ac:dyDescent="0.2">
      <c r="A1069" s="10" t="s">
        <v>2001</v>
      </c>
      <c r="B1069" s="72" t="s">
        <v>2002</v>
      </c>
      <c r="C1069" s="26">
        <v>5156264</v>
      </c>
      <c r="D1069" s="26">
        <v>5156264</v>
      </c>
      <c r="E1069" s="26">
        <v>0</v>
      </c>
      <c r="F1069" s="26">
        <v>0</v>
      </c>
      <c r="G1069" s="26">
        <v>0</v>
      </c>
      <c r="H1069" s="26">
        <v>0</v>
      </c>
    </row>
    <row r="1070" spans="1:8" ht="51" x14ac:dyDescent="0.2">
      <c r="A1070" s="10" t="s">
        <v>2003</v>
      </c>
      <c r="B1070" s="72" t="s">
        <v>2004</v>
      </c>
      <c r="C1070" s="26">
        <v>5156264</v>
      </c>
      <c r="D1070" s="26">
        <v>5156264</v>
      </c>
      <c r="E1070" s="26">
        <v>5156264</v>
      </c>
      <c r="F1070" s="26">
        <v>5156264</v>
      </c>
      <c r="G1070" s="26">
        <v>5156264</v>
      </c>
      <c r="H1070" s="26">
        <v>0</v>
      </c>
    </row>
    <row r="1071" spans="1:8" ht="51" x14ac:dyDescent="0.2">
      <c r="A1071" s="10" t="s">
        <v>2005</v>
      </c>
      <c r="B1071" s="72" t="s">
        <v>2006</v>
      </c>
      <c r="C1071" s="26">
        <v>5156264</v>
      </c>
      <c r="D1071" s="26">
        <v>0</v>
      </c>
      <c r="E1071" s="26">
        <v>0</v>
      </c>
      <c r="F1071" s="26">
        <v>0</v>
      </c>
      <c r="G1071" s="26">
        <v>0</v>
      </c>
      <c r="H1071" s="26">
        <v>5156264</v>
      </c>
    </row>
    <row r="1072" spans="1:8" ht="25.5" x14ac:dyDescent="0.2">
      <c r="A1072" s="10" t="s">
        <v>2007</v>
      </c>
      <c r="B1072" s="72" t="s">
        <v>2008</v>
      </c>
      <c r="C1072" s="26">
        <v>5156265</v>
      </c>
      <c r="D1072" s="26">
        <v>0</v>
      </c>
      <c r="E1072" s="26">
        <v>0</v>
      </c>
      <c r="F1072" s="26">
        <v>0</v>
      </c>
      <c r="G1072" s="26">
        <v>0</v>
      </c>
      <c r="H1072" s="26">
        <v>5156265</v>
      </c>
    </row>
    <row r="1073" spans="1:8" ht="38.25" x14ac:dyDescent="0.2">
      <c r="A1073" s="10" t="s">
        <v>2009</v>
      </c>
      <c r="B1073" s="72" t="s">
        <v>2010</v>
      </c>
      <c r="C1073" s="26">
        <v>5156264</v>
      </c>
      <c r="D1073" s="26">
        <v>5156264</v>
      </c>
      <c r="E1073" s="26">
        <v>5156264</v>
      </c>
      <c r="F1073" s="26">
        <v>5156264</v>
      </c>
      <c r="G1073" s="26">
        <v>5156264</v>
      </c>
      <c r="H1073" s="26">
        <v>0</v>
      </c>
    </row>
    <row r="1074" spans="1:8" ht="38.25" x14ac:dyDescent="0.2">
      <c r="A1074" s="10" t="s">
        <v>2011</v>
      </c>
      <c r="B1074" s="72" t="s">
        <v>2012</v>
      </c>
      <c r="C1074" s="26">
        <v>5156264</v>
      </c>
      <c r="D1074" s="26">
        <v>0</v>
      </c>
      <c r="E1074" s="26">
        <v>0</v>
      </c>
      <c r="F1074" s="26">
        <v>0</v>
      </c>
      <c r="G1074" s="26">
        <v>0</v>
      </c>
      <c r="H1074" s="26">
        <v>5156264</v>
      </c>
    </row>
    <row r="1075" spans="1:8" ht="51" x14ac:dyDescent="0.2">
      <c r="A1075" s="10" t="s">
        <v>2013</v>
      </c>
      <c r="B1075" s="72" t="s">
        <v>2014</v>
      </c>
      <c r="C1075" s="26">
        <v>5156265</v>
      </c>
      <c r="D1075" s="26">
        <v>0</v>
      </c>
      <c r="E1075" s="26">
        <v>0</v>
      </c>
      <c r="F1075" s="26">
        <v>0</v>
      </c>
      <c r="G1075" s="26">
        <v>0</v>
      </c>
      <c r="H1075" s="26">
        <v>5156265</v>
      </c>
    </row>
    <row r="1076" spans="1:8" ht="51" x14ac:dyDescent="0.2">
      <c r="A1076" s="10" t="s">
        <v>2015</v>
      </c>
      <c r="B1076" s="72" t="s">
        <v>2016</v>
      </c>
      <c r="C1076" s="26">
        <v>5156264</v>
      </c>
      <c r="D1076" s="26">
        <v>0</v>
      </c>
      <c r="E1076" s="26">
        <v>0</v>
      </c>
      <c r="F1076" s="26">
        <v>0</v>
      </c>
      <c r="G1076" s="26">
        <v>0</v>
      </c>
      <c r="H1076" s="26">
        <v>5156264</v>
      </c>
    </row>
    <row r="1077" spans="1:8" ht="38.25" x14ac:dyDescent="0.2">
      <c r="A1077" s="10" t="s">
        <v>2017</v>
      </c>
      <c r="B1077" s="72" t="s">
        <v>2018</v>
      </c>
      <c r="C1077" s="26">
        <v>5156264</v>
      </c>
      <c r="D1077" s="26">
        <v>0</v>
      </c>
      <c r="E1077" s="26">
        <v>0</v>
      </c>
      <c r="F1077" s="26">
        <v>0</v>
      </c>
      <c r="G1077" s="26">
        <v>0</v>
      </c>
      <c r="H1077" s="26">
        <v>5156264</v>
      </c>
    </row>
    <row r="1078" spans="1:8" x14ac:dyDescent="0.2">
      <c r="A1078" s="10" t="s">
        <v>2019</v>
      </c>
      <c r="B1078" s="72" t="s">
        <v>2020</v>
      </c>
      <c r="C1078" s="26">
        <v>5156264</v>
      </c>
      <c r="D1078" s="26">
        <v>0</v>
      </c>
      <c r="E1078" s="26">
        <v>0</v>
      </c>
      <c r="F1078" s="26">
        <v>0</v>
      </c>
      <c r="G1078" s="26">
        <v>0</v>
      </c>
      <c r="H1078" s="26">
        <v>5156264</v>
      </c>
    </row>
    <row r="1079" spans="1:8" ht="38.25" x14ac:dyDescent="0.2">
      <c r="A1079" s="10" t="s">
        <v>2021</v>
      </c>
      <c r="B1079" s="72" t="s">
        <v>2022</v>
      </c>
      <c r="C1079" s="26">
        <v>5156264</v>
      </c>
      <c r="D1079" s="26">
        <v>5156264</v>
      </c>
      <c r="E1079" s="26">
        <v>5156264</v>
      </c>
      <c r="F1079" s="26">
        <v>5156264</v>
      </c>
      <c r="G1079" s="26">
        <v>5156264</v>
      </c>
      <c r="H1079" s="26">
        <v>0</v>
      </c>
    </row>
    <row r="1080" spans="1:8" ht="25.5" x14ac:dyDescent="0.2">
      <c r="A1080" s="10" t="s">
        <v>2023</v>
      </c>
      <c r="B1080" s="72" t="s">
        <v>2024</v>
      </c>
      <c r="C1080" s="26">
        <v>5156265</v>
      </c>
      <c r="D1080" s="26">
        <v>0</v>
      </c>
      <c r="E1080" s="26">
        <v>0</v>
      </c>
      <c r="F1080" s="26">
        <v>0</v>
      </c>
      <c r="G1080" s="26">
        <v>0</v>
      </c>
      <c r="H1080" s="26">
        <v>5156265</v>
      </c>
    </row>
    <row r="1081" spans="1:8" ht="38.25" x14ac:dyDescent="0.2">
      <c r="A1081" s="10" t="s">
        <v>2025</v>
      </c>
      <c r="B1081" s="72" t="s">
        <v>2026</v>
      </c>
      <c r="C1081" s="26">
        <v>5156264</v>
      </c>
      <c r="D1081" s="26">
        <v>5156264</v>
      </c>
      <c r="E1081" s="26">
        <v>5156264</v>
      </c>
      <c r="F1081" s="26">
        <v>0</v>
      </c>
      <c r="G1081" s="26">
        <v>0</v>
      </c>
      <c r="H1081" s="26">
        <v>0</v>
      </c>
    </row>
    <row r="1082" spans="1:8" x14ac:dyDescent="0.2">
      <c r="A1082" s="10" t="s">
        <v>2027</v>
      </c>
      <c r="B1082" s="72" t="s">
        <v>2028</v>
      </c>
      <c r="C1082" s="26">
        <v>5156264</v>
      </c>
      <c r="D1082" s="26">
        <v>0</v>
      </c>
      <c r="E1082" s="26">
        <v>0</v>
      </c>
      <c r="F1082" s="26">
        <v>0</v>
      </c>
      <c r="G1082" s="26">
        <v>0</v>
      </c>
      <c r="H1082" s="26">
        <v>5156264</v>
      </c>
    </row>
    <row r="1083" spans="1:8" ht="25.5" x14ac:dyDescent="0.2">
      <c r="A1083" s="10" t="s">
        <v>2029</v>
      </c>
      <c r="B1083" s="72" t="s">
        <v>2030</v>
      </c>
      <c r="C1083" s="26">
        <v>5156264</v>
      </c>
      <c r="D1083" s="26">
        <v>0</v>
      </c>
      <c r="E1083" s="26">
        <v>0</v>
      </c>
      <c r="F1083" s="26">
        <v>0</v>
      </c>
      <c r="G1083" s="26">
        <v>0</v>
      </c>
      <c r="H1083" s="26">
        <v>5156264</v>
      </c>
    </row>
    <row r="1084" spans="1:8" ht="51" x14ac:dyDescent="0.2">
      <c r="A1084" s="10" t="s">
        <v>2031</v>
      </c>
      <c r="B1084" s="72" t="s">
        <v>2032</v>
      </c>
      <c r="C1084" s="26">
        <v>5156264</v>
      </c>
      <c r="D1084" s="26">
        <v>5156264</v>
      </c>
      <c r="E1084" s="26">
        <v>0</v>
      </c>
      <c r="F1084" s="26">
        <v>0</v>
      </c>
      <c r="G1084" s="26">
        <v>0</v>
      </c>
      <c r="H1084" s="26">
        <v>0</v>
      </c>
    </row>
    <row r="1085" spans="1:8" ht="51" x14ac:dyDescent="0.2">
      <c r="A1085" s="10" t="s">
        <v>2033</v>
      </c>
      <c r="B1085" s="72" t="s">
        <v>2034</v>
      </c>
      <c r="C1085" s="26">
        <v>5156265</v>
      </c>
      <c r="D1085" s="26">
        <v>0</v>
      </c>
      <c r="E1085" s="26">
        <v>0</v>
      </c>
      <c r="F1085" s="26">
        <v>0</v>
      </c>
      <c r="G1085" s="26">
        <v>0</v>
      </c>
      <c r="H1085" s="26">
        <v>5156265</v>
      </c>
    </row>
    <row r="1086" spans="1:8" ht="25.5" x14ac:dyDescent="0.2">
      <c r="A1086" s="10" t="s">
        <v>2035</v>
      </c>
      <c r="B1086" s="72" t="s">
        <v>2036</v>
      </c>
      <c r="C1086" s="26">
        <v>5156264</v>
      </c>
      <c r="D1086" s="26">
        <v>0</v>
      </c>
      <c r="E1086" s="26">
        <v>0</v>
      </c>
      <c r="F1086" s="26">
        <v>0</v>
      </c>
      <c r="G1086" s="26">
        <v>0</v>
      </c>
      <c r="H1086" s="26">
        <v>5156264</v>
      </c>
    </row>
    <row r="1087" spans="1:8" x14ac:dyDescent="0.2">
      <c r="A1087" s="10" t="s">
        <v>2037</v>
      </c>
      <c r="B1087" s="72" t="s">
        <v>2038</v>
      </c>
      <c r="C1087" s="26">
        <v>5156265</v>
      </c>
      <c r="D1087" s="26">
        <v>0</v>
      </c>
      <c r="E1087" s="26">
        <v>0</v>
      </c>
      <c r="F1087" s="26">
        <v>0</v>
      </c>
      <c r="G1087" s="26">
        <v>0</v>
      </c>
      <c r="H1087" s="26">
        <v>5156265</v>
      </c>
    </row>
    <row r="1088" spans="1:8" ht="63.75" x14ac:dyDescent="0.2">
      <c r="A1088" s="10" t="s">
        <v>2039</v>
      </c>
      <c r="B1088" s="72" t="s">
        <v>2040</v>
      </c>
      <c r="C1088" s="26">
        <v>5156264</v>
      </c>
      <c r="D1088" s="26">
        <v>0</v>
      </c>
      <c r="E1088" s="26">
        <v>0</v>
      </c>
      <c r="F1088" s="26">
        <v>0</v>
      </c>
      <c r="G1088" s="26">
        <v>0</v>
      </c>
      <c r="H1088" s="26">
        <v>5156264</v>
      </c>
    </row>
    <row r="1089" spans="1:8" ht="38.25" x14ac:dyDescent="0.2">
      <c r="A1089" s="10" t="s">
        <v>2041</v>
      </c>
      <c r="B1089" s="72" t="s">
        <v>2042</v>
      </c>
      <c r="C1089" s="26">
        <v>5156265</v>
      </c>
      <c r="D1089" s="26">
        <v>0</v>
      </c>
      <c r="E1089" s="26">
        <v>0</v>
      </c>
      <c r="F1089" s="26">
        <v>0</v>
      </c>
      <c r="G1089" s="26">
        <v>0</v>
      </c>
      <c r="H1089" s="26">
        <v>5156265</v>
      </c>
    </row>
    <row r="1090" spans="1:8" ht="51" x14ac:dyDescent="0.2">
      <c r="A1090" s="10" t="s">
        <v>2043</v>
      </c>
      <c r="B1090" s="72" t="s">
        <v>2044</v>
      </c>
      <c r="C1090" s="26">
        <v>5156264</v>
      </c>
      <c r="D1090" s="26">
        <v>0</v>
      </c>
      <c r="E1090" s="26">
        <v>0</v>
      </c>
      <c r="F1090" s="26">
        <v>0</v>
      </c>
      <c r="G1090" s="26">
        <v>0</v>
      </c>
      <c r="H1090" s="26">
        <v>5156264</v>
      </c>
    </row>
    <row r="1091" spans="1:8" ht="25.5" x14ac:dyDescent="0.2">
      <c r="A1091" s="10" t="s">
        <v>2045</v>
      </c>
      <c r="B1091" s="72" t="s">
        <v>2046</v>
      </c>
      <c r="C1091" s="26">
        <v>5156265</v>
      </c>
      <c r="D1091" s="26">
        <v>5156265</v>
      </c>
      <c r="E1091" s="26">
        <v>5156265</v>
      </c>
      <c r="F1091" s="26">
        <v>5156265</v>
      </c>
      <c r="G1091" s="26">
        <v>5156265</v>
      </c>
      <c r="H1091" s="26">
        <v>0</v>
      </c>
    </row>
    <row r="1092" spans="1:8" ht="25.5" x14ac:dyDescent="0.2">
      <c r="A1092" s="10" t="s">
        <v>2047</v>
      </c>
      <c r="B1092" s="72" t="s">
        <v>2048</v>
      </c>
      <c r="C1092" s="26">
        <v>5156264</v>
      </c>
      <c r="D1092" s="26">
        <v>0</v>
      </c>
      <c r="E1092" s="26">
        <v>0</v>
      </c>
      <c r="F1092" s="26">
        <v>0</v>
      </c>
      <c r="G1092" s="26">
        <v>0</v>
      </c>
      <c r="H1092" s="26">
        <v>5156264</v>
      </c>
    </row>
    <row r="1093" spans="1:8" ht="25.5" x14ac:dyDescent="0.2">
      <c r="A1093" s="10" t="s">
        <v>2049</v>
      </c>
      <c r="B1093" s="72" t="s">
        <v>2050</v>
      </c>
      <c r="C1093" s="26">
        <v>5156265</v>
      </c>
      <c r="D1093" s="26">
        <v>0</v>
      </c>
      <c r="E1093" s="26">
        <v>0</v>
      </c>
      <c r="F1093" s="26">
        <v>0</v>
      </c>
      <c r="G1093" s="26">
        <v>0</v>
      </c>
      <c r="H1093" s="26">
        <v>5156265</v>
      </c>
    </row>
    <row r="1094" spans="1:8" ht="51" x14ac:dyDescent="0.2">
      <c r="A1094" s="10" t="s">
        <v>2051</v>
      </c>
      <c r="B1094" s="72" t="s">
        <v>2052</v>
      </c>
      <c r="C1094" s="26">
        <v>5156265</v>
      </c>
      <c r="D1094" s="26">
        <v>5156265</v>
      </c>
      <c r="E1094" s="26">
        <v>0</v>
      </c>
      <c r="F1094" s="26">
        <v>0</v>
      </c>
      <c r="G1094" s="26">
        <v>0</v>
      </c>
      <c r="H1094" s="26">
        <v>0</v>
      </c>
    </row>
    <row r="1095" spans="1:8" ht="25.5" x14ac:dyDescent="0.2">
      <c r="A1095" s="10" t="s">
        <v>2053</v>
      </c>
      <c r="B1095" s="72" t="s">
        <v>2054</v>
      </c>
      <c r="C1095" s="26">
        <v>5156265</v>
      </c>
      <c r="D1095" s="26">
        <v>0</v>
      </c>
      <c r="E1095" s="26">
        <v>0</v>
      </c>
      <c r="F1095" s="26">
        <v>0</v>
      </c>
      <c r="G1095" s="26">
        <v>0</v>
      </c>
      <c r="H1095" s="26">
        <v>5156265</v>
      </c>
    </row>
    <row r="1096" spans="1:8" ht="63.75" x14ac:dyDescent="0.2">
      <c r="A1096" s="10" t="s">
        <v>2055</v>
      </c>
      <c r="B1096" s="72" t="s">
        <v>2056</v>
      </c>
      <c r="C1096" s="26">
        <v>2695474</v>
      </c>
      <c r="D1096" s="26">
        <v>0</v>
      </c>
      <c r="E1096" s="26">
        <v>0</v>
      </c>
      <c r="F1096" s="26">
        <v>0</v>
      </c>
      <c r="G1096" s="26">
        <v>0</v>
      </c>
      <c r="H1096" s="26">
        <v>2695474</v>
      </c>
    </row>
    <row r="1097" spans="1:8" ht="25.5" x14ac:dyDescent="0.2">
      <c r="A1097" s="10" t="s">
        <v>2057</v>
      </c>
      <c r="B1097" s="72" t="s">
        <v>2058</v>
      </c>
      <c r="C1097" s="26">
        <v>4875000</v>
      </c>
      <c r="D1097" s="26">
        <v>4875000</v>
      </c>
      <c r="E1097" s="26">
        <v>0</v>
      </c>
      <c r="F1097" s="26">
        <v>0</v>
      </c>
      <c r="G1097" s="26">
        <v>0</v>
      </c>
      <c r="H1097" s="26">
        <v>0</v>
      </c>
    </row>
    <row r="1098" spans="1:8" ht="38.25" x14ac:dyDescent="0.2">
      <c r="A1098" s="10" t="s">
        <v>2059</v>
      </c>
      <c r="B1098" s="72" t="s">
        <v>2060</v>
      </c>
      <c r="C1098" s="26">
        <v>4875000</v>
      </c>
      <c r="D1098" s="26">
        <v>4875000</v>
      </c>
      <c r="E1098" s="26">
        <v>4875000</v>
      </c>
      <c r="F1098" s="26">
        <v>4875000</v>
      </c>
      <c r="G1098" s="26">
        <v>4875000</v>
      </c>
      <c r="H1098" s="26">
        <v>0</v>
      </c>
    </row>
    <row r="1099" spans="1:8" ht="25.5" x14ac:dyDescent="0.2">
      <c r="A1099" s="10" t="s">
        <v>2061</v>
      </c>
      <c r="B1099" s="72" t="s">
        <v>2062</v>
      </c>
      <c r="C1099" s="26">
        <v>4875000</v>
      </c>
      <c r="D1099" s="26">
        <v>4875000</v>
      </c>
      <c r="E1099" s="26">
        <v>4875000</v>
      </c>
      <c r="F1099" s="26">
        <v>0</v>
      </c>
      <c r="G1099" s="26">
        <v>0</v>
      </c>
      <c r="H1099" s="26">
        <v>0</v>
      </c>
    </row>
    <row r="1100" spans="1:8" ht="38.25" x14ac:dyDescent="0.2">
      <c r="A1100" s="10" t="s">
        <v>2063</v>
      </c>
      <c r="B1100" s="72" t="s">
        <v>2064</v>
      </c>
      <c r="C1100" s="26">
        <v>2134657</v>
      </c>
      <c r="D1100" s="26">
        <v>2134657</v>
      </c>
      <c r="E1100" s="26">
        <v>0</v>
      </c>
      <c r="F1100" s="26">
        <v>0</v>
      </c>
      <c r="G1100" s="26">
        <v>0</v>
      </c>
      <c r="H1100" s="26">
        <v>0</v>
      </c>
    </row>
    <row r="1101" spans="1:8" ht="25.5" x14ac:dyDescent="0.2">
      <c r="A1101" s="10" t="s">
        <v>2065</v>
      </c>
      <c r="B1101" s="72" t="s">
        <v>2066</v>
      </c>
      <c r="C1101" s="26">
        <v>4875000</v>
      </c>
      <c r="D1101" s="26">
        <v>4875000</v>
      </c>
      <c r="E1101" s="26">
        <v>4875000</v>
      </c>
      <c r="F1101" s="26">
        <v>0</v>
      </c>
      <c r="G1101" s="26">
        <v>0</v>
      </c>
      <c r="H1101" s="26">
        <v>0</v>
      </c>
    </row>
    <row r="1102" spans="1:8" ht="25.5" x14ac:dyDescent="0.2">
      <c r="A1102" s="10" t="s">
        <v>2067</v>
      </c>
      <c r="B1102" s="72" t="s">
        <v>2068</v>
      </c>
      <c r="C1102" s="26">
        <v>4875000</v>
      </c>
      <c r="D1102" s="26">
        <v>4875000</v>
      </c>
      <c r="E1102" s="26">
        <v>0</v>
      </c>
      <c r="F1102" s="26">
        <v>0</v>
      </c>
      <c r="G1102" s="26">
        <v>0</v>
      </c>
      <c r="H1102" s="26">
        <v>0</v>
      </c>
    </row>
    <row r="1103" spans="1:8" ht="38.25" x14ac:dyDescent="0.2">
      <c r="A1103" s="10" t="s">
        <v>2069</v>
      </c>
      <c r="B1103" s="72" t="s">
        <v>2070</v>
      </c>
      <c r="C1103" s="26">
        <v>4875000</v>
      </c>
      <c r="D1103" s="26">
        <v>4875000</v>
      </c>
      <c r="E1103" s="26">
        <v>4875000</v>
      </c>
      <c r="F1103" s="26">
        <v>0</v>
      </c>
      <c r="G1103" s="26">
        <v>0</v>
      </c>
      <c r="H1103" s="26">
        <v>0</v>
      </c>
    </row>
    <row r="1104" spans="1:8" ht="38.25" x14ac:dyDescent="0.2">
      <c r="A1104" s="10" t="s">
        <v>2071</v>
      </c>
      <c r="B1104" s="72" t="s">
        <v>2072</v>
      </c>
      <c r="C1104" s="26">
        <v>4875000</v>
      </c>
      <c r="D1104" s="26">
        <v>0</v>
      </c>
      <c r="E1104" s="26">
        <v>0</v>
      </c>
      <c r="F1104" s="26">
        <v>0</v>
      </c>
      <c r="G1104" s="26">
        <v>0</v>
      </c>
      <c r="H1104" s="26">
        <v>4875000</v>
      </c>
    </row>
    <row r="1105" spans="1:8" ht="25.5" x14ac:dyDescent="0.2">
      <c r="A1105" s="10" t="s">
        <v>2073</v>
      </c>
      <c r="B1105" s="72" t="s">
        <v>2074</v>
      </c>
      <c r="C1105" s="26">
        <v>4875000</v>
      </c>
      <c r="D1105" s="26">
        <v>4875000</v>
      </c>
      <c r="E1105" s="26">
        <v>0</v>
      </c>
      <c r="F1105" s="26">
        <v>0</v>
      </c>
      <c r="G1105" s="26">
        <v>0</v>
      </c>
      <c r="H1105" s="26">
        <v>0</v>
      </c>
    </row>
    <row r="1106" spans="1:8" ht="38.25" x14ac:dyDescent="0.2">
      <c r="A1106" s="10" t="s">
        <v>2075</v>
      </c>
      <c r="B1106" s="72" t="s">
        <v>2076</v>
      </c>
      <c r="C1106" s="26">
        <v>5625000</v>
      </c>
      <c r="D1106" s="26">
        <v>5625000</v>
      </c>
      <c r="E1106" s="26">
        <v>0</v>
      </c>
      <c r="F1106" s="26">
        <v>0</v>
      </c>
      <c r="G1106" s="26">
        <v>0</v>
      </c>
      <c r="H1106" s="26">
        <v>0</v>
      </c>
    </row>
    <row r="1107" spans="1:8" ht="25.5" x14ac:dyDescent="0.2">
      <c r="A1107" s="10" t="s">
        <v>2077</v>
      </c>
      <c r="B1107" s="72" t="s">
        <v>2078</v>
      </c>
      <c r="C1107" s="26">
        <v>4781795</v>
      </c>
      <c r="D1107" s="26">
        <v>4781795</v>
      </c>
      <c r="E1107" s="26">
        <v>4781795</v>
      </c>
      <c r="F1107" s="26">
        <v>4781795</v>
      </c>
      <c r="G1107" s="26">
        <v>4781795</v>
      </c>
      <c r="H1107" s="26">
        <v>0</v>
      </c>
    </row>
    <row r="1108" spans="1:8" ht="25.5" x14ac:dyDescent="0.2">
      <c r="A1108" s="10" t="s">
        <v>2079</v>
      </c>
      <c r="B1108" s="72" t="s">
        <v>2080</v>
      </c>
      <c r="C1108" s="26">
        <v>5625000</v>
      </c>
      <c r="D1108" s="26">
        <v>0</v>
      </c>
      <c r="E1108" s="26">
        <v>0</v>
      </c>
      <c r="F1108" s="26">
        <v>0</v>
      </c>
      <c r="G1108" s="26">
        <v>0</v>
      </c>
      <c r="H1108" s="26">
        <v>5625000</v>
      </c>
    </row>
    <row r="1109" spans="1:8" ht="38.25" x14ac:dyDescent="0.2">
      <c r="A1109" s="10" t="s">
        <v>2081</v>
      </c>
      <c r="B1109" s="72" t="s">
        <v>2082</v>
      </c>
      <c r="C1109" s="26">
        <v>5625000</v>
      </c>
      <c r="D1109" s="26">
        <v>0</v>
      </c>
      <c r="E1109" s="26">
        <v>0</v>
      </c>
      <c r="F1109" s="26">
        <v>0</v>
      </c>
      <c r="G1109" s="26">
        <v>0</v>
      </c>
      <c r="H1109" s="26">
        <v>5625000</v>
      </c>
    </row>
    <row r="1110" spans="1:8" ht="25.5" x14ac:dyDescent="0.2">
      <c r="A1110" s="10" t="s">
        <v>2083</v>
      </c>
      <c r="B1110" s="72" t="s">
        <v>2084</v>
      </c>
      <c r="C1110" s="26">
        <v>5625000</v>
      </c>
      <c r="D1110" s="26">
        <v>5625000</v>
      </c>
      <c r="E1110" s="26">
        <v>5625000</v>
      </c>
      <c r="F1110" s="26">
        <v>0</v>
      </c>
      <c r="G1110" s="26">
        <v>0</v>
      </c>
      <c r="H1110" s="26">
        <v>0</v>
      </c>
    </row>
    <row r="1111" spans="1:8" ht="38.25" x14ac:dyDescent="0.2">
      <c r="A1111" s="10" t="s">
        <v>2085</v>
      </c>
      <c r="B1111" s="72" t="s">
        <v>2086</v>
      </c>
      <c r="C1111" s="26">
        <v>5625000</v>
      </c>
      <c r="D1111" s="26">
        <v>5625000</v>
      </c>
      <c r="E1111" s="26">
        <v>0</v>
      </c>
      <c r="F1111" s="26">
        <v>0</v>
      </c>
      <c r="G1111" s="26">
        <v>0</v>
      </c>
      <c r="H1111" s="26">
        <v>0</v>
      </c>
    </row>
    <row r="1112" spans="1:8" ht="38.25" x14ac:dyDescent="0.2">
      <c r="A1112" s="10" t="s">
        <v>2087</v>
      </c>
      <c r="B1112" s="72" t="s">
        <v>2088</v>
      </c>
      <c r="C1112" s="26">
        <v>5625000</v>
      </c>
      <c r="D1112" s="26">
        <v>5625000</v>
      </c>
      <c r="E1112" s="26">
        <v>0</v>
      </c>
      <c r="F1112" s="26">
        <v>0</v>
      </c>
      <c r="G1112" s="26">
        <v>0</v>
      </c>
      <c r="H1112" s="26">
        <v>0</v>
      </c>
    </row>
    <row r="1113" spans="1:8" ht="38.25" x14ac:dyDescent="0.2">
      <c r="A1113" s="10" t="s">
        <v>2089</v>
      </c>
      <c r="B1113" s="72" t="s">
        <v>2090</v>
      </c>
      <c r="C1113" s="26">
        <v>5625000</v>
      </c>
      <c r="D1113" s="26">
        <v>5625000</v>
      </c>
      <c r="E1113" s="26">
        <v>0</v>
      </c>
      <c r="F1113" s="26">
        <v>0</v>
      </c>
      <c r="G1113" s="26">
        <v>0</v>
      </c>
      <c r="H1113" s="26">
        <v>0</v>
      </c>
    </row>
    <row r="1114" spans="1:8" ht="25.5" x14ac:dyDescent="0.2">
      <c r="A1114" s="10" t="s">
        <v>2091</v>
      </c>
      <c r="B1114" s="72" t="s">
        <v>2092</v>
      </c>
      <c r="C1114" s="26">
        <v>5625000</v>
      </c>
      <c r="D1114" s="26">
        <v>5625000</v>
      </c>
      <c r="E1114" s="26">
        <v>5625000</v>
      </c>
      <c r="F1114" s="26">
        <v>0</v>
      </c>
      <c r="G1114" s="26">
        <v>0</v>
      </c>
      <c r="H1114" s="26">
        <v>0</v>
      </c>
    </row>
    <row r="1115" spans="1:8" ht="25.5" x14ac:dyDescent="0.2">
      <c r="A1115" s="10" t="s">
        <v>2093</v>
      </c>
      <c r="B1115" s="72" t="s">
        <v>2094</v>
      </c>
      <c r="C1115" s="26">
        <v>4781795</v>
      </c>
      <c r="D1115" s="26">
        <v>4781795</v>
      </c>
      <c r="E1115" s="26">
        <v>4781795</v>
      </c>
      <c r="F1115" s="26">
        <v>0</v>
      </c>
      <c r="G1115" s="26">
        <v>0</v>
      </c>
      <c r="H1115" s="26">
        <v>0</v>
      </c>
    </row>
    <row r="1116" spans="1:8" ht="25.5" x14ac:dyDescent="0.2">
      <c r="A1116" s="10" t="s">
        <v>2095</v>
      </c>
      <c r="B1116" s="72" t="s">
        <v>2096</v>
      </c>
      <c r="C1116" s="26">
        <v>5625000</v>
      </c>
      <c r="D1116" s="26">
        <v>5625000</v>
      </c>
      <c r="E1116" s="26">
        <v>0</v>
      </c>
      <c r="F1116" s="26">
        <v>0</v>
      </c>
      <c r="G1116" s="26">
        <v>0</v>
      </c>
      <c r="H1116" s="26">
        <v>0</v>
      </c>
    </row>
    <row r="1117" spans="1:8" ht="25.5" x14ac:dyDescent="0.2">
      <c r="A1117" s="10" t="s">
        <v>2097</v>
      </c>
      <c r="B1117" s="72" t="s">
        <v>2098</v>
      </c>
      <c r="C1117" s="26">
        <v>5625000</v>
      </c>
      <c r="D1117" s="26">
        <v>5625000</v>
      </c>
      <c r="E1117" s="26">
        <v>5625000</v>
      </c>
      <c r="F1117" s="26">
        <v>0</v>
      </c>
      <c r="G1117" s="26">
        <v>0</v>
      </c>
      <c r="H1117" s="26">
        <v>0</v>
      </c>
    </row>
    <row r="1118" spans="1:8" ht="25.5" x14ac:dyDescent="0.2">
      <c r="A1118" s="10" t="s">
        <v>2099</v>
      </c>
      <c r="B1118" s="72" t="s">
        <v>2100</v>
      </c>
      <c r="C1118" s="26">
        <v>5625000</v>
      </c>
      <c r="D1118" s="26">
        <v>5625000</v>
      </c>
      <c r="E1118" s="26">
        <v>5625000</v>
      </c>
      <c r="F1118" s="26">
        <v>0</v>
      </c>
      <c r="G1118" s="26">
        <v>0</v>
      </c>
      <c r="H1118" s="26">
        <v>0</v>
      </c>
    </row>
    <row r="1119" spans="1:8" ht="25.5" x14ac:dyDescent="0.2">
      <c r="A1119" s="10" t="s">
        <v>2101</v>
      </c>
      <c r="B1119" s="72" t="s">
        <v>2102</v>
      </c>
      <c r="C1119" s="26">
        <v>5625000</v>
      </c>
      <c r="D1119" s="26">
        <v>5625000</v>
      </c>
      <c r="E1119" s="26">
        <v>5625000</v>
      </c>
      <c r="F1119" s="26">
        <v>0</v>
      </c>
      <c r="G1119" s="26">
        <v>0</v>
      </c>
      <c r="H1119" s="26">
        <v>0</v>
      </c>
    </row>
    <row r="1120" spans="1:8" ht="38.25" x14ac:dyDescent="0.2">
      <c r="A1120" s="10" t="s">
        <v>2103</v>
      </c>
      <c r="B1120" s="72" t="s">
        <v>2104</v>
      </c>
      <c r="C1120" s="26">
        <v>5072250</v>
      </c>
      <c r="D1120" s="26">
        <v>5072250</v>
      </c>
      <c r="E1120" s="26">
        <v>5072250</v>
      </c>
      <c r="F1120" s="26">
        <v>0</v>
      </c>
      <c r="G1120" s="26">
        <v>0</v>
      </c>
      <c r="H1120" s="26">
        <v>0</v>
      </c>
    </row>
    <row r="1121" spans="1:8" ht="38.25" x14ac:dyDescent="0.2">
      <c r="A1121" s="10" t="s">
        <v>2105</v>
      </c>
      <c r="B1121" s="72" t="s">
        <v>2106</v>
      </c>
      <c r="C1121" s="26">
        <v>5072250</v>
      </c>
      <c r="D1121" s="26">
        <v>0</v>
      </c>
      <c r="E1121" s="26">
        <v>0</v>
      </c>
      <c r="F1121" s="26">
        <v>0</v>
      </c>
      <c r="G1121" s="26">
        <v>0</v>
      </c>
      <c r="H1121" s="26">
        <v>5072250</v>
      </c>
    </row>
    <row r="1122" spans="1:8" ht="38.25" x14ac:dyDescent="0.2">
      <c r="A1122" s="10" t="s">
        <v>2107</v>
      </c>
      <c r="B1122" s="72" t="s">
        <v>2108</v>
      </c>
      <c r="C1122" s="26">
        <v>5072250</v>
      </c>
      <c r="D1122" s="26">
        <v>5072250</v>
      </c>
      <c r="E1122" s="26">
        <v>5072250</v>
      </c>
      <c r="F1122" s="26">
        <v>5072250</v>
      </c>
      <c r="G1122" s="26">
        <v>5072250</v>
      </c>
      <c r="H1122" s="26">
        <v>0</v>
      </c>
    </row>
    <row r="1123" spans="1:8" ht="38.25" x14ac:dyDescent="0.2">
      <c r="A1123" s="10" t="s">
        <v>2109</v>
      </c>
      <c r="B1123" s="72" t="s">
        <v>2110</v>
      </c>
      <c r="C1123" s="26">
        <v>5072250</v>
      </c>
      <c r="D1123" s="26">
        <v>0</v>
      </c>
      <c r="E1123" s="26">
        <v>0</v>
      </c>
      <c r="F1123" s="26">
        <v>0</v>
      </c>
      <c r="G1123" s="26">
        <v>0</v>
      </c>
      <c r="H1123" s="26">
        <v>5072250</v>
      </c>
    </row>
    <row r="1124" spans="1:8" ht="51" x14ac:dyDescent="0.2">
      <c r="A1124" s="10" t="s">
        <v>2111</v>
      </c>
      <c r="B1124" s="72" t="s">
        <v>2112</v>
      </c>
      <c r="C1124" s="26">
        <v>5072250</v>
      </c>
      <c r="D1124" s="26">
        <v>0</v>
      </c>
      <c r="E1124" s="26">
        <v>0</v>
      </c>
      <c r="F1124" s="26">
        <v>0</v>
      </c>
      <c r="G1124" s="26">
        <v>0</v>
      </c>
      <c r="H1124" s="26">
        <v>5072250</v>
      </c>
    </row>
    <row r="1125" spans="1:8" ht="38.25" x14ac:dyDescent="0.2">
      <c r="A1125" s="10" t="s">
        <v>2113</v>
      </c>
      <c r="B1125" s="72" t="s">
        <v>2114</v>
      </c>
      <c r="C1125" s="26">
        <v>5072250</v>
      </c>
      <c r="D1125" s="26">
        <v>5072250</v>
      </c>
      <c r="E1125" s="26">
        <v>5072250</v>
      </c>
      <c r="F1125" s="26">
        <v>0</v>
      </c>
      <c r="G1125" s="26">
        <v>0</v>
      </c>
      <c r="H1125" s="26">
        <v>0</v>
      </c>
    </row>
    <row r="1126" spans="1:8" ht="38.25" x14ac:dyDescent="0.2">
      <c r="A1126" s="10" t="s">
        <v>2115</v>
      </c>
      <c r="B1126" s="72" t="s">
        <v>2116</v>
      </c>
      <c r="C1126" s="26">
        <v>5072250</v>
      </c>
      <c r="D1126" s="26">
        <v>5072250</v>
      </c>
      <c r="E1126" s="26">
        <v>0</v>
      </c>
      <c r="F1126" s="26">
        <v>0</v>
      </c>
      <c r="G1126" s="26">
        <v>0</v>
      </c>
      <c r="H1126" s="26">
        <v>0</v>
      </c>
    </row>
    <row r="1127" spans="1:8" ht="38.25" x14ac:dyDescent="0.2">
      <c r="A1127" s="10" t="s">
        <v>2117</v>
      </c>
      <c r="B1127" s="72" t="s">
        <v>2118</v>
      </c>
      <c r="C1127" s="26">
        <v>5072250</v>
      </c>
      <c r="D1127" s="26">
        <v>0</v>
      </c>
      <c r="E1127" s="26">
        <v>0</v>
      </c>
      <c r="F1127" s="26">
        <v>0</v>
      </c>
      <c r="G1127" s="26">
        <v>0</v>
      </c>
      <c r="H1127" s="26">
        <v>5072250</v>
      </c>
    </row>
    <row r="1128" spans="1:8" ht="38.25" x14ac:dyDescent="0.2">
      <c r="A1128" s="10" t="s">
        <v>2119</v>
      </c>
      <c r="B1128" s="72" t="s">
        <v>2120</v>
      </c>
      <c r="C1128" s="26">
        <v>5072250</v>
      </c>
      <c r="D1128" s="26">
        <v>0</v>
      </c>
      <c r="E1128" s="26">
        <v>0</v>
      </c>
      <c r="F1128" s="26">
        <v>0</v>
      </c>
      <c r="G1128" s="26">
        <v>0</v>
      </c>
      <c r="H1128" s="26">
        <v>5072250</v>
      </c>
    </row>
    <row r="1129" spans="1:8" ht="25.5" x14ac:dyDescent="0.2">
      <c r="A1129" s="10" t="s">
        <v>2121</v>
      </c>
      <c r="B1129" s="72" t="s">
        <v>2122</v>
      </c>
      <c r="C1129" s="26">
        <v>5072250</v>
      </c>
      <c r="D1129" s="26">
        <v>5072250</v>
      </c>
      <c r="E1129" s="26">
        <v>5072250</v>
      </c>
      <c r="F1129" s="26">
        <v>0</v>
      </c>
      <c r="G1129" s="26">
        <v>0</v>
      </c>
      <c r="H1129" s="26">
        <v>0</v>
      </c>
    </row>
    <row r="1130" spans="1:8" ht="25.5" x14ac:dyDescent="0.2">
      <c r="A1130" s="10" t="s">
        <v>2123</v>
      </c>
      <c r="B1130" s="72" t="s">
        <v>2124</v>
      </c>
      <c r="C1130" s="26">
        <v>5072250</v>
      </c>
      <c r="D1130" s="26">
        <v>5072250</v>
      </c>
      <c r="E1130" s="26">
        <v>5072250</v>
      </c>
      <c r="F1130" s="26">
        <v>0</v>
      </c>
      <c r="G1130" s="26">
        <v>0</v>
      </c>
      <c r="H1130" s="26">
        <v>0</v>
      </c>
    </row>
    <row r="1131" spans="1:8" ht="38.25" x14ac:dyDescent="0.2">
      <c r="A1131" s="10" t="s">
        <v>2125</v>
      </c>
      <c r="B1131" s="72" t="s">
        <v>2126</v>
      </c>
      <c r="C1131" s="26">
        <v>5072250</v>
      </c>
      <c r="D1131" s="26">
        <v>0</v>
      </c>
      <c r="E1131" s="26">
        <v>0</v>
      </c>
      <c r="F1131" s="26">
        <v>0</v>
      </c>
      <c r="G1131" s="26">
        <v>0</v>
      </c>
      <c r="H1131" s="26">
        <v>5072250</v>
      </c>
    </row>
    <row r="1132" spans="1:8" ht="25.5" x14ac:dyDescent="0.2">
      <c r="A1132" s="10" t="s">
        <v>2127</v>
      </c>
      <c r="B1132" s="72" t="s">
        <v>2128</v>
      </c>
      <c r="C1132" s="26">
        <v>5072250</v>
      </c>
      <c r="D1132" s="26">
        <v>0</v>
      </c>
      <c r="E1132" s="26">
        <v>0</v>
      </c>
      <c r="F1132" s="26">
        <v>0</v>
      </c>
      <c r="G1132" s="26">
        <v>0</v>
      </c>
      <c r="H1132" s="26">
        <v>5072250</v>
      </c>
    </row>
    <row r="1133" spans="1:8" ht="25.5" x14ac:dyDescent="0.2">
      <c r="A1133" s="10" t="s">
        <v>2129</v>
      </c>
      <c r="B1133" s="72" t="s">
        <v>2130</v>
      </c>
      <c r="C1133" s="26">
        <v>5072250</v>
      </c>
      <c r="D1133" s="26">
        <v>0</v>
      </c>
      <c r="E1133" s="26">
        <v>0</v>
      </c>
      <c r="F1133" s="26">
        <v>0</v>
      </c>
      <c r="G1133" s="26">
        <v>0</v>
      </c>
      <c r="H1133" s="26">
        <v>5072250</v>
      </c>
    </row>
    <row r="1134" spans="1:8" ht="63.75" x14ac:dyDescent="0.2">
      <c r="A1134" s="10" t="s">
        <v>2131</v>
      </c>
      <c r="B1134" s="72" t="s">
        <v>2132</v>
      </c>
      <c r="C1134" s="26">
        <v>5072250</v>
      </c>
      <c r="D1134" s="26">
        <v>0</v>
      </c>
      <c r="E1134" s="26">
        <v>0</v>
      </c>
      <c r="F1134" s="26">
        <v>0</v>
      </c>
      <c r="G1134" s="26">
        <v>0</v>
      </c>
      <c r="H1134" s="26">
        <v>5072250</v>
      </c>
    </row>
    <row r="1135" spans="1:8" ht="38.25" x14ac:dyDescent="0.2">
      <c r="A1135" s="10" t="s">
        <v>2133</v>
      </c>
      <c r="B1135" s="72" t="s">
        <v>2134</v>
      </c>
      <c r="C1135" s="26">
        <v>5072250</v>
      </c>
      <c r="D1135" s="26">
        <v>5072250</v>
      </c>
      <c r="E1135" s="26">
        <v>5072250</v>
      </c>
      <c r="F1135" s="26">
        <v>0</v>
      </c>
      <c r="G1135" s="26">
        <v>0</v>
      </c>
      <c r="H1135" s="26">
        <v>0</v>
      </c>
    </row>
    <row r="1136" spans="1:8" ht="38.25" x14ac:dyDescent="0.2">
      <c r="A1136" s="10" t="s">
        <v>2135</v>
      </c>
      <c r="B1136" s="72" t="s">
        <v>2136</v>
      </c>
      <c r="C1136" s="26">
        <v>5072250</v>
      </c>
      <c r="D1136" s="26">
        <v>0</v>
      </c>
      <c r="E1136" s="26">
        <v>0</v>
      </c>
      <c r="F1136" s="26">
        <v>0</v>
      </c>
      <c r="G1136" s="26">
        <v>0</v>
      </c>
      <c r="H1136" s="26">
        <v>5072250</v>
      </c>
    </row>
    <row r="1137" spans="1:8" ht="38.25" x14ac:dyDescent="0.2">
      <c r="A1137" s="10" t="s">
        <v>2137</v>
      </c>
      <c r="B1137" s="72" t="s">
        <v>2138</v>
      </c>
      <c r="C1137" s="26">
        <v>5072250</v>
      </c>
      <c r="D1137" s="26">
        <v>0</v>
      </c>
      <c r="E1137" s="26">
        <v>0</v>
      </c>
      <c r="F1137" s="26">
        <v>0</v>
      </c>
      <c r="G1137" s="26">
        <v>0</v>
      </c>
      <c r="H1137" s="26">
        <v>5072250</v>
      </c>
    </row>
    <row r="1138" spans="1:8" ht="38.25" x14ac:dyDescent="0.2">
      <c r="A1138" s="10" t="s">
        <v>2139</v>
      </c>
      <c r="B1138" s="72" t="s">
        <v>2140</v>
      </c>
      <c r="C1138" s="26">
        <v>5072250</v>
      </c>
      <c r="D1138" s="26">
        <v>0</v>
      </c>
      <c r="E1138" s="26">
        <v>0</v>
      </c>
      <c r="F1138" s="26">
        <v>0</v>
      </c>
      <c r="G1138" s="26">
        <v>0</v>
      </c>
      <c r="H1138" s="26">
        <v>5072250</v>
      </c>
    </row>
    <row r="1139" spans="1:8" ht="38.25" x14ac:dyDescent="0.2">
      <c r="A1139" s="10" t="s">
        <v>2141</v>
      </c>
      <c r="B1139" s="72" t="s">
        <v>2142</v>
      </c>
      <c r="C1139" s="26">
        <v>5072250</v>
      </c>
      <c r="D1139" s="26">
        <v>0</v>
      </c>
      <c r="E1139" s="26">
        <v>0</v>
      </c>
      <c r="F1139" s="26">
        <v>0</v>
      </c>
      <c r="G1139" s="26">
        <v>0</v>
      </c>
      <c r="H1139" s="26">
        <v>5072250</v>
      </c>
    </row>
    <row r="1140" spans="1:8" ht="38.25" x14ac:dyDescent="0.2">
      <c r="A1140" s="10" t="s">
        <v>2143</v>
      </c>
      <c r="B1140" s="72" t="s">
        <v>2144</v>
      </c>
      <c r="C1140" s="26">
        <v>5072250</v>
      </c>
      <c r="D1140" s="26">
        <v>5072250</v>
      </c>
      <c r="E1140" s="26">
        <v>5072250</v>
      </c>
      <c r="F1140" s="26">
        <v>0</v>
      </c>
      <c r="G1140" s="26">
        <v>0</v>
      </c>
      <c r="H1140" s="26">
        <v>0</v>
      </c>
    </row>
    <row r="1141" spans="1:8" ht="38.25" x14ac:dyDescent="0.2">
      <c r="A1141" s="10" t="s">
        <v>2145</v>
      </c>
      <c r="B1141" s="72" t="s">
        <v>2146</v>
      </c>
      <c r="C1141" s="26">
        <v>5072250</v>
      </c>
      <c r="D1141" s="26">
        <v>0</v>
      </c>
      <c r="E1141" s="26">
        <v>0</v>
      </c>
      <c r="F1141" s="26">
        <v>0</v>
      </c>
      <c r="G1141" s="26">
        <v>0</v>
      </c>
      <c r="H1141" s="26">
        <v>5072250</v>
      </c>
    </row>
    <row r="1142" spans="1:8" ht="25.5" x14ac:dyDescent="0.2">
      <c r="A1142" s="10" t="s">
        <v>2147</v>
      </c>
      <c r="B1142" s="72" t="s">
        <v>2148</v>
      </c>
      <c r="C1142" s="26">
        <v>5072250</v>
      </c>
      <c r="D1142" s="26">
        <v>0</v>
      </c>
      <c r="E1142" s="26">
        <v>0</v>
      </c>
      <c r="F1142" s="26">
        <v>0</v>
      </c>
      <c r="G1142" s="26">
        <v>0</v>
      </c>
      <c r="H1142" s="26">
        <v>5072250</v>
      </c>
    </row>
    <row r="1143" spans="1:8" ht="25.5" x14ac:dyDescent="0.2">
      <c r="A1143" s="10" t="s">
        <v>2149</v>
      </c>
      <c r="B1143" s="72" t="s">
        <v>2150</v>
      </c>
      <c r="C1143" s="26">
        <v>5072250</v>
      </c>
      <c r="D1143" s="26">
        <v>0</v>
      </c>
      <c r="E1143" s="26">
        <v>0</v>
      </c>
      <c r="F1143" s="26">
        <v>0</v>
      </c>
      <c r="G1143" s="26">
        <v>0</v>
      </c>
      <c r="H1143" s="26">
        <v>5072250</v>
      </c>
    </row>
    <row r="1144" spans="1:8" ht="25.5" x14ac:dyDescent="0.2">
      <c r="A1144" s="10" t="s">
        <v>2151</v>
      </c>
      <c r="B1144" s="72" t="s">
        <v>2152</v>
      </c>
      <c r="C1144" s="26">
        <v>5072250</v>
      </c>
      <c r="D1144" s="26">
        <v>0</v>
      </c>
      <c r="E1144" s="26">
        <v>0</v>
      </c>
      <c r="F1144" s="26">
        <v>0</v>
      </c>
      <c r="G1144" s="26">
        <v>0</v>
      </c>
      <c r="H1144" s="26">
        <v>5072250</v>
      </c>
    </row>
    <row r="1145" spans="1:8" ht="38.25" x14ac:dyDescent="0.2">
      <c r="A1145" s="10" t="s">
        <v>2153</v>
      </c>
      <c r="B1145" s="72" t="s">
        <v>2154</v>
      </c>
      <c r="C1145" s="26">
        <v>5072250</v>
      </c>
      <c r="D1145" s="26">
        <v>0</v>
      </c>
      <c r="E1145" s="26">
        <v>0</v>
      </c>
      <c r="F1145" s="26">
        <v>0</v>
      </c>
      <c r="G1145" s="26">
        <v>0</v>
      </c>
      <c r="H1145" s="26">
        <v>5072250</v>
      </c>
    </row>
    <row r="1146" spans="1:8" ht="38.25" x14ac:dyDescent="0.2">
      <c r="A1146" s="10" t="s">
        <v>2155</v>
      </c>
      <c r="B1146" s="72" t="s">
        <v>2156</v>
      </c>
      <c r="C1146" s="26">
        <v>5072250</v>
      </c>
      <c r="D1146" s="26">
        <v>0</v>
      </c>
      <c r="E1146" s="26">
        <v>0</v>
      </c>
      <c r="F1146" s="26">
        <v>0</v>
      </c>
      <c r="G1146" s="26">
        <v>0</v>
      </c>
      <c r="H1146" s="26">
        <v>5072250</v>
      </c>
    </row>
    <row r="1147" spans="1:8" ht="25.5" x14ac:dyDescent="0.2">
      <c r="A1147" s="10" t="s">
        <v>2157</v>
      </c>
      <c r="B1147" s="72" t="s">
        <v>2158</v>
      </c>
      <c r="C1147" s="26">
        <v>5072250</v>
      </c>
      <c r="D1147" s="26">
        <v>5072250</v>
      </c>
      <c r="E1147" s="26">
        <v>5072250</v>
      </c>
      <c r="F1147" s="26">
        <v>0</v>
      </c>
      <c r="G1147" s="26">
        <v>0</v>
      </c>
      <c r="H1147" s="26">
        <v>0</v>
      </c>
    </row>
    <row r="1148" spans="1:8" x14ac:dyDescent="0.2">
      <c r="A1148" s="10" t="s">
        <v>2159</v>
      </c>
      <c r="B1148" s="72" t="s">
        <v>2160</v>
      </c>
      <c r="C1148" s="26">
        <v>408346487</v>
      </c>
      <c r="D1148" s="26">
        <v>399665302</v>
      </c>
      <c r="E1148" s="26">
        <v>399665302</v>
      </c>
      <c r="F1148" s="26">
        <v>183713143</v>
      </c>
      <c r="G1148" s="26">
        <v>183713143</v>
      </c>
      <c r="H1148" s="26">
        <v>8681185</v>
      </c>
    </row>
    <row r="1149" spans="1:8" ht="51" x14ac:dyDescent="0.2">
      <c r="A1149" s="10" t="s">
        <v>2161</v>
      </c>
      <c r="B1149" s="72" t="s">
        <v>2162</v>
      </c>
      <c r="C1149" s="26">
        <v>408346487</v>
      </c>
      <c r="D1149" s="26">
        <v>399665302</v>
      </c>
      <c r="E1149" s="26">
        <v>399665302</v>
      </c>
      <c r="F1149" s="26">
        <v>183713143</v>
      </c>
      <c r="G1149" s="26">
        <v>183713143</v>
      </c>
      <c r="H1149" s="26">
        <v>8681185</v>
      </c>
    </row>
    <row r="1150" spans="1:8" x14ac:dyDescent="0.2">
      <c r="A1150" s="10" t="s">
        <v>2163</v>
      </c>
      <c r="B1150" s="72" t="s">
        <v>2164</v>
      </c>
      <c r="C1150" s="26">
        <v>1075509714</v>
      </c>
      <c r="D1150" s="26">
        <v>599770848</v>
      </c>
      <c r="E1150" s="26">
        <v>432490910</v>
      </c>
      <c r="F1150" s="26">
        <v>157269444</v>
      </c>
      <c r="G1150" s="26">
        <v>157269444</v>
      </c>
      <c r="H1150" s="26">
        <v>475738866</v>
      </c>
    </row>
    <row r="1151" spans="1:8" ht="38.25" x14ac:dyDescent="0.2">
      <c r="A1151" s="10" t="s">
        <v>2165</v>
      </c>
      <c r="B1151" s="72" t="s">
        <v>2166</v>
      </c>
      <c r="C1151" s="26">
        <v>1075509714</v>
      </c>
      <c r="D1151" s="26">
        <v>599770848</v>
      </c>
      <c r="E1151" s="26">
        <v>432490910</v>
      </c>
      <c r="F1151" s="26">
        <v>157269444</v>
      </c>
      <c r="G1151" s="26">
        <v>157269444</v>
      </c>
      <c r="H1151" s="26">
        <v>475738866</v>
      </c>
    </row>
    <row r="1152" spans="1:8" ht="25.5" x14ac:dyDescent="0.2">
      <c r="A1152" s="10" t="s">
        <v>2167</v>
      </c>
      <c r="B1152" s="72" t="s">
        <v>2168</v>
      </c>
      <c r="C1152" s="26">
        <v>342429668</v>
      </c>
      <c r="D1152" s="26">
        <v>143027501</v>
      </c>
      <c r="E1152" s="26">
        <v>33479412</v>
      </c>
      <c r="F1152" s="26">
        <v>32727012</v>
      </c>
      <c r="G1152" s="26">
        <v>32727012</v>
      </c>
      <c r="H1152" s="26">
        <v>199402167</v>
      </c>
    </row>
    <row r="1153" spans="1:8" ht="25.5" x14ac:dyDescent="0.2">
      <c r="A1153" s="10" t="s">
        <v>2169</v>
      </c>
      <c r="B1153" s="72" t="s">
        <v>2170</v>
      </c>
      <c r="C1153" s="26">
        <v>505481022</v>
      </c>
      <c r="D1153" s="26">
        <v>456743347</v>
      </c>
      <c r="E1153" s="26">
        <v>399011498</v>
      </c>
      <c r="F1153" s="26">
        <v>124542432</v>
      </c>
      <c r="G1153" s="26">
        <v>124542432</v>
      </c>
      <c r="H1153" s="26">
        <v>48737675</v>
      </c>
    </row>
    <row r="1154" spans="1:8" ht="38.25" x14ac:dyDescent="0.2">
      <c r="A1154" s="10" t="s">
        <v>2171</v>
      </c>
      <c r="B1154" s="72" t="s">
        <v>2172</v>
      </c>
      <c r="C1154" s="26">
        <v>227599024</v>
      </c>
      <c r="D1154" s="26">
        <v>0</v>
      </c>
      <c r="E1154" s="26">
        <v>0</v>
      </c>
      <c r="F1154" s="26">
        <v>0</v>
      </c>
      <c r="G1154" s="26">
        <v>0</v>
      </c>
      <c r="H1154" s="26">
        <v>227599024</v>
      </c>
    </row>
    <row r="1155" spans="1:8" x14ac:dyDescent="0.2">
      <c r="A1155" s="10" t="s">
        <v>2173</v>
      </c>
      <c r="B1155" s="72" t="s">
        <v>2174</v>
      </c>
      <c r="C1155" s="26">
        <v>331360704</v>
      </c>
      <c r="D1155" s="26">
        <v>155460605</v>
      </c>
      <c r="E1155" s="26">
        <v>145190815</v>
      </c>
      <c r="F1155" s="26">
        <v>72522453</v>
      </c>
      <c r="G1155" s="26">
        <v>67868039</v>
      </c>
      <c r="H1155" s="26">
        <v>175900099</v>
      </c>
    </row>
    <row r="1156" spans="1:8" ht="25.5" x14ac:dyDescent="0.2">
      <c r="A1156" s="10" t="s">
        <v>2175</v>
      </c>
      <c r="B1156" s="72" t="s">
        <v>496</v>
      </c>
      <c r="C1156" s="26">
        <v>191360704</v>
      </c>
      <c r="D1156" s="26">
        <v>69392405</v>
      </c>
      <c r="E1156" s="26">
        <v>69122615</v>
      </c>
      <c r="F1156" s="26">
        <v>35930253</v>
      </c>
      <c r="G1156" s="26">
        <v>31275839</v>
      </c>
      <c r="H1156" s="26">
        <v>121968299</v>
      </c>
    </row>
    <row r="1157" spans="1:8" ht="25.5" x14ac:dyDescent="0.2">
      <c r="A1157" s="10" t="s">
        <v>2176</v>
      </c>
      <c r="B1157" s="72" t="s">
        <v>2177</v>
      </c>
      <c r="C1157" s="26">
        <v>191360704</v>
      </c>
      <c r="D1157" s="26">
        <v>69392405</v>
      </c>
      <c r="E1157" s="26">
        <v>69122615</v>
      </c>
      <c r="F1157" s="26">
        <v>35930253</v>
      </c>
      <c r="G1157" s="26">
        <v>31275839</v>
      </c>
      <c r="H1157" s="26">
        <v>121968299</v>
      </c>
    </row>
    <row r="1158" spans="1:8" ht="38.25" x14ac:dyDescent="0.2">
      <c r="A1158" s="10" t="s">
        <v>2178</v>
      </c>
      <c r="B1158" s="72" t="s">
        <v>2179</v>
      </c>
      <c r="C1158" s="26">
        <v>40000000</v>
      </c>
      <c r="D1158" s="26">
        <v>0</v>
      </c>
      <c r="E1158" s="26">
        <v>0</v>
      </c>
      <c r="F1158" s="26">
        <v>0</v>
      </c>
      <c r="G1158" s="26">
        <v>0</v>
      </c>
      <c r="H1158" s="26">
        <v>40000000</v>
      </c>
    </row>
    <row r="1159" spans="1:8" ht="25.5" x14ac:dyDescent="0.2">
      <c r="A1159" s="10" t="s">
        <v>2180</v>
      </c>
      <c r="B1159" s="72" t="s">
        <v>2181</v>
      </c>
      <c r="C1159" s="26">
        <v>81383399</v>
      </c>
      <c r="D1159" s="26">
        <v>69392405</v>
      </c>
      <c r="E1159" s="26">
        <v>69122615</v>
      </c>
      <c r="F1159" s="26">
        <v>35930253</v>
      </c>
      <c r="G1159" s="26">
        <v>31275839</v>
      </c>
      <c r="H1159" s="26">
        <v>11990994</v>
      </c>
    </row>
    <row r="1160" spans="1:8" ht="38.25" x14ac:dyDescent="0.2">
      <c r="A1160" s="10" t="s">
        <v>2182</v>
      </c>
      <c r="B1160" s="72" t="s">
        <v>2183</v>
      </c>
      <c r="C1160" s="26">
        <v>69977305</v>
      </c>
      <c r="D1160" s="26">
        <v>0</v>
      </c>
      <c r="E1160" s="26">
        <v>0</v>
      </c>
      <c r="F1160" s="26">
        <v>0</v>
      </c>
      <c r="G1160" s="26">
        <v>0</v>
      </c>
      <c r="H1160" s="26">
        <v>69977305</v>
      </c>
    </row>
    <row r="1161" spans="1:8" x14ac:dyDescent="0.2">
      <c r="A1161" s="10" t="s">
        <v>2184</v>
      </c>
      <c r="B1161" s="72" t="s">
        <v>2185</v>
      </c>
      <c r="C1161" s="26">
        <v>100000000</v>
      </c>
      <c r="D1161" s="26">
        <v>86068200</v>
      </c>
      <c r="E1161" s="26">
        <v>76068200</v>
      </c>
      <c r="F1161" s="26">
        <v>36592200</v>
      </c>
      <c r="G1161" s="26">
        <v>36592200</v>
      </c>
      <c r="H1161" s="26">
        <v>13931800</v>
      </c>
    </row>
    <row r="1162" spans="1:8" ht="38.25" x14ac:dyDescent="0.2">
      <c r="A1162" s="10" t="s">
        <v>2186</v>
      </c>
      <c r="B1162" s="72" t="s">
        <v>2179</v>
      </c>
      <c r="C1162" s="26">
        <v>100000000</v>
      </c>
      <c r="D1162" s="26">
        <v>86068200</v>
      </c>
      <c r="E1162" s="26">
        <v>76068200</v>
      </c>
      <c r="F1162" s="26">
        <v>36592200</v>
      </c>
      <c r="G1162" s="26">
        <v>36592200</v>
      </c>
      <c r="H1162" s="26">
        <v>13931800</v>
      </c>
    </row>
    <row r="1163" spans="1:8" ht="25.5" x14ac:dyDescent="0.2">
      <c r="A1163" s="10" t="s">
        <v>2187</v>
      </c>
      <c r="B1163" s="72" t="s">
        <v>2188</v>
      </c>
      <c r="C1163" s="26">
        <v>40000000</v>
      </c>
      <c r="D1163" s="26">
        <v>0</v>
      </c>
      <c r="E1163" s="26">
        <v>0</v>
      </c>
      <c r="F1163" s="26">
        <v>0</v>
      </c>
      <c r="G1163" s="26">
        <v>0</v>
      </c>
      <c r="H1163" s="26">
        <v>40000000</v>
      </c>
    </row>
    <row r="1164" spans="1:8" ht="25.5" x14ac:dyDescent="0.2">
      <c r="A1164" s="10" t="s">
        <v>2189</v>
      </c>
      <c r="B1164" s="72" t="s">
        <v>2190</v>
      </c>
      <c r="C1164" s="26">
        <v>40000000</v>
      </c>
      <c r="D1164" s="26">
        <v>0</v>
      </c>
      <c r="E1164" s="26">
        <v>0</v>
      </c>
      <c r="F1164" s="26">
        <v>0</v>
      </c>
      <c r="G1164" s="26">
        <v>0</v>
      </c>
      <c r="H1164" s="26">
        <v>40000000</v>
      </c>
    </row>
    <row r="1165" spans="1:8" ht="25.5" x14ac:dyDescent="0.2">
      <c r="A1165" s="10" t="s">
        <v>2191</v>
      </c>
      <c r="B1165" s="72" t="s">
        <v>2192</v>
      </c>
      <c r="C1165" s="26">
        <v>669767206</v>
      </c>
      <c r="D1165" s="26">
        <v>344150434</v>
      </c>
      <c r="E1165" s="26">
        <v>210420692</v>
      </c>
      <c r="F1165" s="26">
        <v>127640220</v>
      </c>
      <c r="G1165" s="26">
        <v>127640220</v>
      </c>
      <c r="H1165" s="26">
        <v>325616772</v>
      </c>
    </row>
    <row r="1166" spans="1:8" ht="25.5" x14ac:dyDescent="0.2">
      <c r="A1166" s="10" t="s">
        <v>2193</v>
      </c>
      <c r="B1166" s="72" t="s">
        <v>2194</v>
      </c>
      <c r="C1166" s="26">
        <v>348111653</v>
      </c>
      <c r="D1166" s="26">
        <v>210420692</v>
      </c>
      <c r="E1166" s="26">
        <v>210420692</v>
      </c>
      <c r="F1166" s="26">
        <v>127640220</v>
      </c>
      <c r="G1166" s="26">
        <v>127640220</v>
      </c>
      <c r="H1166" s="26">
        <v>137690961</v>
      </c>
    </row>
    <row r="1167" spans="1:8" ht="25.5" x14ac:dyDescent="0.2">
      <c r="A1167" s="10" t="s">
        <v>2195</v>
      </c>
      <c r="B1167" s="72" t="s">
        <v>2196</v>
      </c>
      <c r="C1167" s="26">
        <v>321655553</v>
      </c>
      <c r="D1167" s="26">
        <v>133729742</v>
      </c>
      <c r="E1167" s="26">
        <v>0</v>
      </c>
      <c r="F1167" s="26">
        <v>0</v>
      </c>
      <c r="G1167" s="26">
        <v>0</v>
      </c>
      <c r="H1167" s="26">
        <v>187925811</v>
      </c>
    </row>
    <row r="1168" spans="1:8" ht="25.5" x14ac:dyDescent="0.2">
      <c r="A1168" s="10" t="s">
        <v>2197</v>
      </c>
      <c r="B1168" s="72" t="s">
        <v>2198</v>
      </c>
      <c r="C1168" s="26">
        <v>20000000</v>
      </c>
      <c r="D1168" s="26">
        <v>20000000</v>
      </c>
      <c r="E1168" s="26">
        <v>20000000</v>
      </c>
      <c r="F1168" s="26">
        <v>0</v>
      </c>
      <c r="G1168" s="26">
        <v>0</v>
      </c>
      <c r="H1168" s="26">
        <v>0</v>
      </c>
    </row>
    <row r="1169" spans="1:8" x14ac:dyDescent="0.2">
      <c r="A1169" s="10" t="s">
        <v>2199</v>
      </c>
      <c r="B1169" s="72" t="s">
        <v>2200</v>
      </c>
      <c r="C1169" s="26">
        <v>20000000</v>
      </c>
      <c r="D1169" s="26">
        <v>20000000</v>
      </c>
      <c r="E1169" s="26">
        <v>20000000</v>
      </c>
      <c r="F1169" s="26">
        <v>0</v>
      </c>
      <c r="G1169" s="26">
        <v>0</v>
      </c>
      <c r="H1169" s="26">
        <v>0</v>
      </c>
    </row>
    <row r="1170" spans="1:8" x14ac:dyDescent="0.2">
      <c r="A1170" s="10" t="s">
        <v>2201</v>
      </c>
      <c r="B1170" s="72" t="s">
        <v>2202</v>
      </c>
      <c r="C1170" s="26">
        <v>20000000</v>
      </c>
      <c r="D1170" s="26">
        <v>20000000</v>
      </c>
      <c r="E1170" s="26">
        <v>20000000</v>
      </c>
      <c r="F1170" s="26">
        <v>0</v>
      </c>
      <c r="G1170" s="26">
        <v>0</v>
      </c>
      <c r="H1170" s="26">
        <v>0</v>
      </c>
    </row>
    <row r="1171" spans="1:8" ht="63.75" x14ac:dyDescent="0.2">
      <c r="A1171" s="10" t="s">
        <v>2203</v>
      </c>
      <c r="B1171" s="72" t="s">
        <v>2204</v>
      </c>
      <c r="C1171" s="26">
        <v>20000000</v>
      </c>
      <c r="D1171" s="26">
        <v>20000000</v>
      </c>
      <c r="E1171" s="26">
        <v>20000000</v>
      </c>
      <c r="F1171" s="26">
        <v>0</v>
      </c>
      <c r="G1171" s="26">
        <v>0</v>
      </c>
      <c r="H1171" s="26">
        <v>0</v>
      </c>
    </row>
    <row r="1172" spans="1:8" x14ac:dyDescent="0.2">
      <c r="A1172" s="10" t="s">
        <v>2205</v>
      </c>
      <c r="B1172" s="72" t="s">
        <v>2206</v>
      </c>
      <c r="C1172" s="26">
        <v>100156438395</v>
      </c>
      <c r="D1172" s="26">
        <v>82394275329</v>
      </c>
      <c r="E1172" s="26">
        <v>57264495246.389999</v>
      </c>
      <c r="F1172" s="26">
        <v>51910630735.769997</v>
      </c>
      <c r="G1172" s="26">
        <v>51908303528.769997</v>
      </c>
      <c r="H1172" s="26">
        <v>17762163066</v>
      </c>
    </row>
    <row r="1173" spans="1:8" x14ac:dyDescent="0.2">
      <c r="A1173" s="10" t="s">
        <v>2207</v>
      </c>
      <c r="B1173" s="72" t="s">
        <v>2208</v>
      </c>
      <c r="C1173" s="26">
        <v>66591737093</v>
      </c>
      <c r="D1173" s="26">
        <v>59630656787</v>
      </c>
      <c r="E1173" s="26">
        <v>37753552800.389999</v>
      </c>
      <c r="F1173" s="26">
        <v>33373552800.389999</v>
      </c>
      <c r="G1173" s="26">
        <v>33373552800.389999</v>
      </c>
      <c r="H1173" s="26">
        <v>6961080306</v>
      </c>
    </row>
    <row r="1174" spans="1:8" ht="25.5" x14ac:dyDescent="0.2">
      <c r="A1174" s="10" t="s">
        <v>2209</v>
      </c>
      <c r="B1174" s="72" t="s">
        <v>2210</v>
      </c>
      <c r="C1174" s="26">
        <v>58237695722</v>
      </c>
      <c r="D1174" s="26">
        <v>52330861371</v>
      </c>
      <c r="E1174" s="26">
        <v>32336732099.389999</v>
      </c>
      <c r="F1174" s="26">
        <v>30510441401.389999</v>
      </c>
      <c r="G1174" s="26">
        <v>30510441401.389999</v>
      </c>
      <c r="H1174" s="26">
        <v>5906834351</v>
      </c>
    </row>
    <row r="1175" spans="1:8" ht="25.5" x14ac:dyDescent="0.2">
      <c r="A1175" s="10" t="s">
        <v>2211</v>
      </c>
      <c r="B1175" s="72" t="s">
        <v>2212</v>
      </c>
      <c r="C1175" s="26">
        <v>56096213610</v>
      </c>
      <c r="D1175" s="26">
        <v>50504570673</v>
      </c>
      <c r="E1175" s="26">
        <v>30510441401.389999</v>
      </c>
      <c r="F1175" s="26">
        <v>30510441401.389999</v>
      </c>
      <c r="G1175" s="26">
        <v>30510441401.389999</v>
      </c>
      <c r="H1175" s="26">
        <v>5591642937</v>
      </c>
    </row>
    <row r="1176" spans="1:8" ht="51" x14ac:dyDescent="0.2">
      <c r="A1176" s="10" t="s">
        <v>2213</v>
      </c>
      <c r="B1176" s="72" t="s">
        <v>2214</v>
      </c>
      <c r="C1176" s="26">
        <v>1041716822</v>
      </c>
      <c r="D1176" s="26">
        <v>826290698</v>
      </c>
      <c r="E1176" s="26">
        <v>826290698</v>
      </c>
      <c r="F1176" s="26">
        <v>0</v>
      </c>
      <c r="G1176" s="26">
        <v>0</v>
      </c>
      <c r="H1176" s="26">
        <v>215426124</v>
      </c>
    </row>
    <row r="1177" spans="1:8" ht="38.25" x14ac:dyDescent="0.2">
      <c r="A1177" s="10" t="s">
        <v>2215</v>
      </c>
      <c r="B1177" s="72" t="s">
        <v>2216</v>
      </c>
      <c r="C1177" s="26">
        <v>99765290</v>
      </c>
      <c r="D1177" s="26">
        <v>0</v>
      </c>
      <c r="E1177" s="26">
        <v>0</v>
      </c>
      <c r="F1177" s="26">
        <v>0</v>
      </c>
      <c r="G1177" s="26">
        <v>0</v>
      </c>
      <c r="H1177" s="26">
        <v>99765290</v>
      </c>
    </row>
    <row r="1178" spans="1:8" ht="51" x14ac:dyDescent="0.2">
      <c r="A1178" s="10" t="s">
        <v>2217</v>
      </c>
      <c r="B1178" s="72" t="s">
        <v>2218</v>
      </c>
      <c r="C1178" s="26">
        <v>1000000000</v>
      </c>
      <c r="D1178" s="26">
        <v>1000000000</v>
      </c>
      <c r="E1178" s="26">
        <v>1000000000</v>
      </c>
      <c r="F1178" s="26">
        <v>0</v>
      </c>
      <c r="G1178" s="26">
        <v>0</v>
      </c>
      <c r="H1178" s="26">
        <v>0</v>
      </c>
    </row>
    <row r="1179" spans="1:8" ht="25.5" x14ac:dyDescent="0.2">
      <c r="A1179" s="10" t="s">
        <v>2219</v>
      </c>
      <c r="B1179" s="72" t="s">
        <v>2220</v>
      </c>
      <c r="C1179" s="26">
        <v>212740702</v>
      </c>
      <c r="D1179" s="26">
        <v>0</v>
      </c>
      <c r="E1179" s="26">
        <v>0</v>
      </c>
      <c r="F1179" s="26">
        <v>0</v>
      </c>
      <c r="G1179" s="26">
        <v>0</v>
      </c>
      <c r="H1179" s="26">
        <v>212740702</v>
      </c>
    </row>
    <row r="1180" spans="1:8" x14ac:dyDescent="0.2">
      <c r="A1180" s="10" t="s">
        <v>2221</v>
      </c>
      <c r="B1180" s="72" t="s">
        <v>2222</v>
      </c>
      <c r="C1180" s="26">
        <v>1000000</v>
      </c>
      <c r="D1180" s="26">
        <v>0</v>
      </c>
      <c r="E1180" s="26">
        <v>0</v>
      </c>
      <c r="F1180" s="26">
        <v>0</v>
      </c>
      <c r="G1180" s="26">
        <v>0</v>
      </c>
      <c r="H1180" s="26">
        <v>1000000</v>
      </c>
    </row>
    <row r="1181" spans="1:8" ht="38.25" x14ac:dyDescent="0.2">
      <c r="A1181" s="10" t="s">
        <v>2223</v>
      </c>
      <c r="B1181" s="72" t="s">
        <v>2224</v>
      </c>
      <c r="C1181" s="26">
        <v>211740702</v>
      </c>
      <c r="D1181" s="26">
        <v>0</v>
      </c>
      <c r="E1181" s="26">
        <v>0</v>
      </c>
      <c r="F1181" s="26">
        <v>0</v>
      </c>
      <c r="G1181" s="26">
        <v>0</v>
      </c>
      <c r="H1181" s="26">
        <v>211740702</v>
      </c>
    </row>
    <row r="1182" spans="1:8" x14ac:dyDescent="0.2">
      <c r="A1182" s="10" t="s">
        <v>2225</v>
      </c>
      <c r="B1182" s="72" t="s">
        <v>2226</v>
      </c>
      <c r="C1182" s="26">
        <v>1213694170</v>
      </c>
      <c r="D1182" s="26">
        <v>777764465</v>
      </c>
      <c r="E1182" s="26">
        <v>538492715</v>
      </c>
      <c r="F1182" s="26">
        <v>538492715</v>
      </c>
      <c r="G1182" s="26">
        <v>538492715</v>
      </c>
      <c r="H1182" s="26">
        <v>435929705</v>
      </c>
    </row>
    <row r="1183" spans="1:8" ht="38.25" x14ac:dyDescent="0.2">
      <c r="A1183" s="10" t="s">
        <v>2227</v>
      </c>
      <c r="B1183" s="72" t="s">
        <v>2228</v>
      </c>
      <c r="C1183" s="26">
        <v>801189498</v>
      </c>
      <c r="D1183" s="26">
        <v>777764465</v>
      </c>
      <c r="E1183" s="26">
        <v>538492715</v>
      </c>
      <c r="F1183" s="26">
        <v>538492715</v>
      </c>
      <c r="G1183" s="26">
        <v>538492715</v>
      </c>
      <c r="H1183" s="26">
        <v>23425033</v>
      </c>
    </row>
    <row r="1184" spans="1:8" ht="25.5" x14ac:dyDescent="0.2">
      <c r="A1184" s="10" t="s">
        <v>2229</v>
      </c>
      <c r="B1184" s="72" t="s">
        <v>238</v>
      </c>
      <c r="C1184" s="26">
        <v>100</v>
      </c>
      <c r="D1184" s="26">
        <v>0</v>
      </c>
      <c r="E1184" s="26">
        <v>0</v>
      </c>
      <c r="F1184" s="26">
        <v>0</v>
      </c>
      <c r="G1184" s="26">
        <v>0</v>
      </c>
      <c r="H1184" s="26">
        <v>100</v>
      </c>
    </row>
    <row r="1185" spans="1:8" ht="38.25" x14ac:dyDescent="0.2">
      <c r="A1185" s="10" t="s">
        <v>2230</v>
      </c>
      <c r="B1185" s="72" t="s">
        <v>2231</v>
      </c>
      <c r="C1185" s="26">
        <v>412504572</v>
      </c>
      <c r="D1185" s="26">
        <v>0</v>
      </c>
      <c r="E1185" s="26">
        <v>0</v>
      </c>
      <c r="F1185" s="26">
        <v>0</v>
      </c>
      <c r="G1185" s="26">
        <v>0</v>
      </c>
      <c r="H1185" s="26">
        <v>412504572</v>
      </c>
    </row>
    <row r="1186" spans="1:8" x14ac:dyDescent="0.2">
      <c r="A1186" s="10" t="s">
        <v>2232</v>
      </c>
      <c r="B1186" s="72" t="s">
        <v>903</v>
      </c>
      <c r="C1186" s="26">
        <v>6927606499</v>
      </c>
      <c r="D1186" s="26">
        <v>6522030951</v>
      </c>
      <c r="E1186" s="26">
        <v>4878327986</v>
      </c>
      <c r="F1186" s="26">
        <v>2324618684</v>
      </c>
      <c r="G1186" s="26">
        <v>2324618684</v>
      </c>
      <c r="H1186" s="26">
        <v>405575548</v>
      </c>
    </row>
    <row r="1187" spans="1:8" ht="25.5" x14ac:dyDescent="0.2">
      <c r="A1187" s="10" t="s">
        <v>2233</v>
      </c>
      <c r="B1187" s="72" t="s">
        <v>2234</v>
      </c>
      <c r="C1187" s="26">
        <v>4373897197</v>
      </c>
      <c r="D1187" s="26">
        <v>3968321649</v>
      </c>
      <c r="E1187" s="26">
        <v>2324618684</v>
      </c>
      <c r="F1187" s="26">
        <v>2324618684</v>
      </c>
      <c r="G1187" s="26">
        <v>2324618684</v>
      </c>
      <c r="H1187" s="26">
        <v>405575548</v>
      </c>
    </row>
    <row r="1188" spans="1:8" ht="76.5" x14ac:dyDescent="0.2">
      <c r="A1188" s="10" t="s">
        <v>2235</v>
      </c>
      <c r="B1188" s="72" t="s">
        <v>2236</v>
      </c>
      <c r="C1188" s="26">
        <v>2553709302</v>
      </c>
      <c r="D1188" s="26">
        <v>2553709302</v>
      </c>
      <c r="E1188" s="26">
        <v>2553709302</v>
      </c>
      <c r="F1188" s="26">
        <v>0</v>
      </c>
      <c r="G1188" s="26">
        <v>0</v>
      </c>
      <c r="H1188" s="26">
        <v>0</v>
      </c>
    </row>
    <row r="1189" spans="1:8" ht="25.5" x14ac:dyDescent="0.2">
      <c r="A1189" s="10" t="s">
        <v>2237</v>
      </c>
      <c r="B1189" s="72" t="s">
        <v>2238</v>
      </c>
      <c r="C1189" s="26">
        <v>32906152056</v>
      </c>
      <c r="D1189" s="26">
        <v>22284413200</v>
      </c>
      <c r="E1189" s="26">
        <v>19131855442</v>
      </c>
      <c r="F1189" s="26">
        <v>18382162575.380001</v>
      </c>
      <c r="G1189" s="26">
        <v>18379835368.380001</v>
      </c>
      <c r="H1189" s="26">
        <v>10621738856</v>
      </c>
    </row>
    <row r="1190" spans="1:8" x14ac:dyDescent="0.2">
      <c r="A1190" s="10" t="s">
        <v>2239</v>
      </c>
      <c r="B1190" s="72" t="s">
        <v>2208</v>
      </c>
      <c r="C1190" s="26">
        <v>31250746435</v>
      </c>
      <c r="D1190" s="26">
        <v>20717134145</v>
      </c>
      <c r="E1190" s="26">
        <v>17765554490</v>
      </c>
      <c r="F1190" s="26">
        <v>17765539090.380001</v>
      </c>
      <c r="G1190" s="26">
        <v>17765539090.380001</v>
      </c>
      <c r="H1190" s="26">
        <v>10533612290</v>
      </c>
    </row>
    <row r="1191" spans="1:8" ht="25.5" x14ac:dyDescent="0.2">
      <c r="A1191" s="10" t="s">
        <v>2240</v>
      </c>
      <c r="B1191" s="72" t="s">
        <v>2241</v>
      </c>
      <c r="C1191" s="26">
        <v>31250746435</v>
      </c>
      <c r="D1191" s="26">
        <v>20717134145</v>
      </c>
      <c r="E1191" s="26">
        <v>17765554490</v>
      </c>
      <c r="F1191" s="26">
        <v>17765539090.380001</v>
      </c>
      <c r="G1191" s="26">
        <v>17765539090.380001</v>
      </c>
      <c r="H1191" s="26">
        <v>10533612290</v>
      </c>
    </row>
    <row r="1192" spans="1:8" x14ac:dyDescent="0.2">
      <c r="A1192" s="10" t="s">
        <v>2242</v>
      </c>
      <c r="B1192" s="72" t="s">
        <v>2243</v>
      </c>
      <c r="C1192" s="26">
        <v>1655405621</v>
      </c>
      <c r="D1192" s="26">
        <v>1567279055</v>
      </c>
      <c r="E1192" s="26">
        <v>1366300952</v>
      </c>
      <c r="F1192" s="26">
        <v>616623485</v>
      </c>
      <c r="G1192" s="26">
        <v>614296278</v>
      </c>
      <c r="H1192" s="26">
        <v>88126566</v>
      </c>
    </row>
    <row r="1193" spans="1:8" ht="25.5" x14ac:dyDescent="0.2">
      <c r="A1193" s="10" t="s">
        <v>2244</v>
      </c>
      <c r="B1193" s="72" t="s">
        <v>2245</v>
      </c>
      <c r="C1193" s="26">
        <v>280000000</v>
      </c>
      <c r="D1193" s="26">
        <v>280000000</v>
      </c>
      <c r="E1193" s="26">
        <v>280000000</v>
      </c>
      <c r="F1193" s="26">
        <v>112000000</v>
      </c>
      <c r="G1193" s="26">
        <v>112000000</v>
      </c>
      <c r="H1193" s="26">
        <v>0</v>
      </c>
    </row>
    <row r="1194" spans="1:8" ht="25.5" x14ac:dyDescent="0.2">
      <c r="A1194" s="10" t="s">
        <v>2246</v>
      </c>
      <c r="B1194" s="72" t="s">
        <v>2247</v>
      </c>
      <c r="C1194" s="26">
        <v>140000000</v>
      </c>
      <c r="D1194" s="26">
        <v>140000000</v>
      </c>
      <c r="E1194" s="26">
        <v>140000000</v>
      </c>
      <c r="F1194" s="26">
        <v>56000000</v>
      </c>
      <c r="G1194" s="26">
        <v>56000000</v>
      </c>
      <c r="H1194" s="26">
        <v>0</v>
      </c>
    </row>
    <row r="1195" spans="1:8" ht="25.5" x14ac:dyDescent="0.2">
      <c r="A1195" s="10" t="s">
        <v>2248</v>
      </c>
      <c r="B1195" s="72" t="s">
        <v>2249</v>
      </c>
      <c r="C1195" s="26">
        <v>30000000</v>
      </c>
      <c r="D1195" s="26">
        <v>30000000</v>
      </c>
      <c r="E1195" s="26">
        <v>30000000</v>
      </c>
      <c r="F1195" s="26">
        <v>12000000</v>
      </c>
      <c r="G1195" s="26">
        <v>12000000</v>
      </c>
      <c r="H1195" s="26">
        <v>0</v>
      </c>
    </row>
    <row r="1196" spans="1:8" ht="25.5" x14ac:dyDescent="0.2">
      <c r="A1196" s="10" t="s">
        <v>2250</v>
      </c>
      <c r="B1196" s="72" t="s">
        <v>2251</v>
      </c>
      <c r="C1196" s="26">
        <v>110000000</v>
      </c>
      <c r="D1196" s="26">
        <v>110000000</v>
      </c>
      <c r="E1196" s="26">
        <v>0</v>
      </c>
      <c r="F1196" s="26">
        <v>0</v>
      </c>
      <c r="G1196" s="26">
        <v>0</v>
      </c>
      <c r="H1196" s="26">
        <v>0</v>
      </c>
    </row>
    <row r="1197" spans="1:8" ht="25.5" x14ac:dyDescent="0.2">
      <c r="A1197" s="10" t="s">
        <v>2252</v>
      </c>
      <c r="B1197" s="72" t="s">
        <v>2253</v>
      </c>
      <c r="C1197" s="26">
        <v>159411157</v>
      </c>
      <c r="D1197" s="26">
        <v>137963011</v>
      </c>
      <c r="E1197" s="26">
        <v>77963011</v>
      </c>
      <c r="F1197" s="26">
        <v>32761497</v>
      </c>
      <c r="G1197" s="26">
        <v>32761497</v>
      </c>
      <c r="H1197" s="26">
        <v>21448146</v>
      </c>
    </row>
    <row r="1198" spans="1:8" ht="38.25" x14ac:dyDescent="0.2">
      <c r="A1198" s="10" t="s">
        <v>2254</v>
      </c>
      <c r="B1198" s="72" t="s">
        <v>2255</v>
      </c>
      <c r="C1198" s="26">
        <v>65000000</v>
      </c>
      <c r="D1198" s="26">
        <v>65000000</v>
      </c>
      <c r="E1198" s="26">
        <v>65000000</v>
      </c>
      <c r="F1198" s="26">
        <v>26000000</v>
      </c>
      <c r="G1198" s="26">
        <v>26000000</v>
      </c>
      <c r="H1198" s="26">
        <v>0</v>
      </c>
    </row>
    <row r="1199" spans="1:8" ht="25.5" x14ac:dyDescent="0.2">
      <c r="A1199" s="10" t="s">
        <v>2256</v>
      </c>
      <c r="B1199" s="72" t="s">
        <v>2257</v>
      </c>
      <c r="C1199" s="26">
        <v>65000000</v>
      </c>
      <c r="D1199" s="26">
        <v>65000000</v>
      </c>
      <c r="E1199" s="26">
        <v>65000000</v>
      </c>
      <c r="F1199" s="26">
        <v>26000000</v>
      </c>
      <c r="G1199" s="26">
        <v>26000000</v>
      </c>
      <c r="H1199" s="26">
        <v>0</v>
      </c>
    </row>
    <row r="1200" spans="1:8" ht="25.5" x14ac:dyDescent="0.2">
      <c r="A1200" s="10" t="s">
        <v>2258</v>
      </c>
      <c r="B1200" s="72" t="s">
        <v>2259</v>
      </c>
      <c r="C1200" s="26">
        <v>168162288</v>
      </c>
      <c r="D1200" s="26">
        <v>151326628</v>
      </c>
      <c r="E1200" s="26">
        <v>144629058</v>
      </c>
      <c r="F1200" s="26">
        <v>65225684</v>
      </c>
      <c r="G1200" s="26">
        <v>62898477</v>
      </c>
      <c r="H1200" s="26">
        <v>16835660</v>
      </c>
    </row>
    <row r="1201" spans="1:8" ht="38.25" x14ac:dyDescent="0.2">
      <c r="A1201" s="10" t="s">
        <v>2260</v>
      </c>
      <c r="B1201" s="72" t="s">
        <v>2261</v>
      </c>
      <c r="C1201" s="26">
        <v>30000000</v>
      </c>
      <c r="D1201" s="26">
        <v>0</v>
      </c>
      <c r="E1201" s="26">
        <v>0</v>
      </c>
      <c r="F1201" s="26">
        <v>0</v>
      </c>
      <c r="G1201" s="26">
        <v>0</v>
      </c>
      <c r="H1201" s="26">
        <v>30000000</v>
      </c>
    </row>
    <row r="1202" spans="1:8" ht="25.5" x14ac:dyDescent="0.2">
      <c r="A1202" s="10" t="s">
        <v>2262</v>
      </c>
      <c r="B1202" s="72" t="s">
        <v>2263</v>
      </c>
      <c r="C1202" s="26">
        <v>604298315</v>
      </c>
      <c r="D1202" s="26">
        <v>587989416</v>
      </c>
      <c r="E1202" s="26">
        <v>563708883</v>
      </c>
      <c r="F1202" s="26">
        <v>286636304</v>
      </c>
      <c r="G1202" s="26">
        <v>286636304</v>
      </c>
      <c r="H1202" s="26">
        <v>16308899</v>
      </c>
    </row>
    <row r="1203" spans="1:8" ht="25.5" x14ac:dyDescent="0.2">
      <c r="A1203" s="10" t="s">
        <v>2264</v>
      </c>
      <c r="B1203" s="72" t="s">
        <v>2265</v>
      </c>
      <c r="C1203" s="26">
        <v>3533861</v>
      </c>
      <c r="D1203" s="26">
        <v>0</v>
      </c>
      <c r="E1203" s="26">
        <v>0</v>
      </c>
      <c r="F1203" s="26">
        <v>0</v>
      </c>
      <c r="G1203" s="26">
        <v>0</v>
      </c>
      <c r="H1203" s="26">
        <v>3533861</v>
      </c>
    </row>
    <row r="1204" spans="1:8" x14ac:dyDescent="0.2">
      <c r="A1204" s="10" t="s">
        <v>2266</v>
      </c>
      <c r="B1204" s="72" t="s">
        <v>2267</v>
      </c>
      <c r="C1204" s="26">
        <v>658549246</v>
      </c>
      <c r="D1204" s="26">
        <v>479205342</v>
      </c>
      <c r="E1204" s="26">
        <v>379087004</v>
      </c>
      <c r="F1204" s="26">
        <v>154915360</v>
      </c>
      <c r="G1204" s="26">
        <v>154915360</v>
      </c>
      <c r="H1204" s="26">
        <v>179343904</v>
      </c>
    </row>
    <row r="1205" spans="1:8" ht="63.75" x14ac:dyDescent="0.2">
      <c r="A1205" s="10" t="s">
        <v>2268</v>
      </c>
      <c r="B1205" s="72" t="s">
        <v>2269</v>
      </c>
      <c r="C1205" s="26">
        <v>228000000</v>
      </c>
      <c r="D1205" s="26">
        <v>219454153</v>
      </c>
      <c r="E1205" s="26">
        <v>187086316</v>
      </c>
      <c r="F1205" s="26">
        <v>93606659</v>
      </c>
      <c r="G1205" s="26">
        <v>93606659</v>
      </c>
      <c r="H1205" s="26">
        <v>8545847</v>
      </c>
    </row>
    <row r="1206" spans="1:8" ht="63.75" x14ac:dyDescent="0.2">
      <c r="A1206" s="10" t="s">
        <v>2270</v>
      </c>
      <c r="B1206" s="72" t="s">
        <v>2271</v>
      </c>
      <c r="C1206" s="26">
        <v>84190460</v>
      </c>
      <c r="D1206" s="26">
        <v>36355203</v>
      </c>
      <c r="E1206" s="26">
        <v>36355199</v>
      </c>
      <c r="F1206" s="26">
        <v>1314187</v>
      </c>
      <c r="G1206" s="26">
        <v>1314187</v>
      </c>
      <c r="H1206" s="26">
        <v>47835257</v>
      </c>
    </row>
    <row r="1207" spans="1:8" ht="76.5" x14ac:dyDescent="0.2">
      <c r="A1207" s="10" t="s">
        <v>2272</v>
      </c>
      <c r="B1207" s="72" t="s">
        <v>2273</v>
      </c>
      <c r="C1207" s="26">
        <v>143908093</v>
      </c>
      <c r="D1207" s="26">
        <v>133395986</v>
      </c>
      <c r="E1207" s="26">
        <v>65645489</v>
      </c>
      <c r="F1207" s="26">
        <v>14994514</v>
      </c>
      <c r="G1207" s="26">
        <v>14994514</v>
      </c>
      <c r="H1207" s="26">
        <v>10512107</v>
      </c>
    </row>
    <row r="1208" spans="1:8" ht="76.5" x14ac:dyDescent="0.2">
      <c r="A1208" s="10" t="s">
        <v>2274</v>
      </c>
      <c r="B1208" s="72" t="s">
        <v>2275</v>
      </c>
      <c r="C1208" s="26">
        <v>202450693</v>
      </c>
      <c r="D1208" s="26">
        <v>90000000</v>
      </c>
      <c r="E1208" s="26">
        <v>90000000</v>
      </c>
      <c r="F1208" s="26">
        <v>45000000</v>
      </c>
      <c r="G1208" s="26">
        <v>45000000</v>
      </c>
      <c r="H1208" s="26">
        <v>112450693</v>
      </c>
    </row>
    <row r="1209" spans="1:8" x14ac:dyDescent="0.2">
      <c r="A1209" s="10" t="s">
        <v>2276</v>
      </c>
      <c r="B1209" s="72" t="s">
        <v>2277</v>
      </c>
      <c r="C1209" s="26">
        <v>2250000000</v>
      </c>
      <c r="D1209" s="26">
        <v>455783089.48000002</v>
      </c>
      <c r="E1209" s="26">
        <v>311148713.75999999</v>
      </c>
      <c r="F1209" s="26">
        <v>311148713.75999999</v>
      </c>
      <c r="G1209" s="26">
        <v>283536894.26999998</v>
      </c>
      <c r="H1209" s="26">
        <v>1794216910.52</v>
      </c>
    </row>
    <row r="1210" spans="1:8" x14ac:dyDescent="0.2">
      <c r="A1210" s="10" t="s">
        <v>2278</v>
      </c>
      <c r="B1210" s="72" t="s">
        <v>2279</v>
      </c>
      <c r="C1210" s="26">
        <v>1000000000</v>
      </c>
      <c r="D1210" s="26">
        <v>249999999.99000001</v>
      </c>
      <c r="E1210" s="26">
        <v>124999999.98999999</v>
      </c>
      <c r="F1210" s="26">
        <v>124999999.98999999</v>
      </c>
      <c r="G1210" s="26">
        <v>124999999.98999999</v>
      </c>
      <c r="H1210" s="26">
        <v>750000000.00999999</v>
      </c>
    </row>
    <row r="1211" spans="1:8" x14ac:dyDescent="0.2">
      <c r="A1211" s="10" t="s">
        <v>2280</v>
      </c>
      <c r="B1211" s="72" t="s">
        <v>2281</v>
      </c>
      <c r="C1211" s="26">
        <v>250000000</v>
      </c>
      <c r="D1211" s="26">
        <v>103633089.48999999</v>
      </c>
      <c r="E1211" s="26">
        <v>83998713.769999996</v>
      </c>
      <c r="F1211" s="26">
        <v>83998713.769999996</v>
      </c>
      <c r="G1211" s="26">
        <v>56386894.280000001</v>
      </c>
      <c r="H1211" s="26">
        <v>146366910.50999999</v>
      </c>
    </row>
    <row r="1212" spans="1:8" x14ac:dyDescent="0.2">
      <c r="A1212" s="10" t="s">
        <v>2282</v>
      </c>
      <c r="B1212" s="72" t="s">
        <v>2283</v>
      </c>
      <c r="C1212" s="26">
        <v>700000000</v>
      </c>
      <c r="D1212" s="26">
        <v>102150000</v>
      </c>
      <c r="E1212" s="26">
        <v>102150000</v>
      </c>
      <c r="F1212" s="26">
        <v>102150000</v>
      </c>
      <c r="G1212" s="26">
        <v>102150000</v>
      </c>
      <c r="H1212" s="26">
        <v>597850000</v>
      </c>
    </row>
    <row r="1213" spans="1:8" x14ac:dyDescent="0.2">
      <c r="A1213" s="10" t="s">
        <v>2284</v>
      </c>
      <c r="B1213" s="72" t="s">
        <v>2285</v>
      </c>
      <c r="C1213" s="26">
        <v>300000000</v>
      </c>
      <c r="D1213" s="26">
        <v>0</v>
      </c>
      <c r="E1213" s="26">
        <v>0</v>
      </c>
      <c r="F1213" s="26">
        <v>0</v>
      </c>
      <c r="G1213" s="26">
        <v>0</v>
      </c>
      <c r="H1213" s="26">
        <v>300000000</v>
      </c>
    </row>
    <row r="1214" spans="1:8" x14ac:dyDescent="0.2">
      <c r="A1214" s="10" t="s">
        <v>2286</v>
      </c>
      <c r="B1214" s="72" t="s">
        <v>2287</v>
      </c>
      <c r="C1214" s="26">
        <v>733164537</v>
      </c>
      <c r="D1214" s="26">
        <v>592539144</v>
      </c>
      <c r="E1214" s="26">
        <v>103355153</v>
      </c>
      <c r="F1214" s="26">
        <v>103355153</v>
      </c>
      <c r="G1214" s="26">
        <v>103355153</v>
      </c>
      <c r="H1214" s="26">
        <v>140625393</v>
      </c>
    </row>
    <row r="1215" spans="1:8" x14ac:dyDescent="0.2">
      <c r="A1215" s="10" t="s">
        <v>2288</v>
      </c>
      <c r="B1215" s="72" t="s">
        <v>2289</v>
      </c>
      <c r="C1215" s="26">
        <v>247602517</v>
      </c>
      <c r="D1215" s="26">
        <v>210337910</v>
      </c>
      <c r="E1215" s="26">
        <v>0</v>
      </c>
      <c r="F1215" s="26">
        <v>0</v>
      </c>
      <c r="G1215" s="26">
        <v>0</v>
      </c>
      <c r="H1215" s="26">
        <v>37264607</v>
      </c>
    </row>
    <row r="1216" spans="1:8" x14ac:dyDescent="0.2">
      <c r="A1216" s="10" t="s">
        <v>2290</v>
      </c>
      <c r="B1216" s="72" t="s">
        <v>2291</v>
      </c>
      <c r="C1216" s="26">
        <v>113541304</v>
      </c>
      <c r="D1216" s="26">
        <v>113541304</v>
      </c>
      <c r="E1216" s="26">
        <v>0</v>
      </c>
      <c r="F1216" s="26">
        <v>0</v>
      </c>
      <c r="G1216" s="26">
        <v>0</v>
      </c>
      <c r="H1216" s="26">
        <v>0</v>
      </c>
    </row>
    <row r="1217" spans="1:8" ht="25.5" x14ac:dyDescent="0.2">
      <c r="A1217" s="10" t="s">
        <v>2292</v>
      </c>
      <c r="B1217" s="72" t="s">
        <v>2293</v>
      </c>
      <c r="C1217" s="26">
        <v>100</v>
      </c>
      <c r="D1217" s="26">
        <v>0</v>
      </c>
      <c r="E1217" s="26">
        <v>0</v>
      </c>
      <c r="F1217" s="26">
        <v>0</v>
      </c>
      <c r="G1217" s="26">
        <v>0</v>
      </c>
      <c r="H1217" s="26">
        <v>100</v>
      </c>
    </row>
    <row r="1218" spans="1:8" x14ac:dyDescent="0.2">
      <c r="A1218" s="10" t="s">
        <v>2294</v>
      </c>
      <c r="B1218" s="72" t="s">
        <v>2295</v>
      </c>
      <c r="C1218" s="26">
        <v>134061113</v>
      </c>
      <c r="D1218" s="26">
        <v>96796606</v>
      </c>
      <c r="E1218" s="26">
        <v>0</v>
      </c>
      <c r="F1218" s="26">
        <v>0</v>
      </c>
      <c r="G1218" s="26">
        <v>0</v>
      </c>
      <c r="H1218" s="26">
        <v>37264507</v>
      </c>
    </row>
    <row r="1219" spans="1:8" ht="25.5" x14ac:dyDescent="0.2">
      <c r="A1219" s="10" t="s">
        <v>2296</v>
      </c>
      <c r="B1219" s="72" t="s">
        <v>2297</v>
      </c>
      <c r="C1219" s="26">
        <v>435970194</v>
      </c>
      <c r="D1219" s="26">
        <v>342674111</v>
      </c>
      <c r="E1219" s="26">
        <v>103355153</v>
      </c>
      <c r="F1219" s="26">
        <v>103355153</v>
      </c>
      <c r="G1219" s="26">
        <v>103355153</v>
      </c>
      <c r="H1219" s="26">
        <v>93296083</v>
      </c>
    </row>
    <row r="1220" spans="1:8" x14ac:dyDescent="0.2">
      <c r="A1220" s="10" t="s">
        <v>2298</v>
      </c>
      <c r="B1220" s="72" t="s">
        <v>2299</v>
      </c>
      <c r="C1220" s="26">
        <v>230765826</v>
      </c>
      <c r="D1220" s="26">
        <v>230765826</v>
      </c>
      <c r="E1220" s="26">
        <v>103355153</v>
      </c>
      <c r="F1220" s="26">
        <v>103355153</v>
      </c>
      <c r="G1220" s="26">
        <v>103355153</v>
      </c>
      <c r="H1220" s="26">
        <v>0</v>
      </c>
    </row>
    <row r="1221" spans="1:8" ht="25.5" x14ac:dyDescent="0.2">
      <c r="A1221" s="10" t="s">
        <v>2300</v>
      </c>
      <c r="B1221" s="72" t="s">
        <v>2301</v>
      </c>
      <c r="C1221" s="26">
        <v>100</v>
      </c>
      <c r="D1221" s="26">
        <v>0</v>
      </c>
      <c r="E1221" s="26">
        <v>0</v>
      </c>
      <c r="F1221" s="26">
        <v>0</v>
      </c>
      <c r="G1221" s="26">
        <v>0</v>
      </c>
      <c r="H1221" s="26">
        <v>100</v>
      </c>
    </row>
    <row r="1222" spans="1:8" x14ac:dyDescent="0.2">
      <c r="A1222" s="10" t="s">
        <v>2302</v>
      </c>
      <c r="B1222" s="72" t="s">
        <v>2303</v>
      </c>
      <c r="C1222" s="26">
        <v>205204268</v>
      </c>
      <c r="D1222" s="26">
        <v>111908285</v>
      </c>
      <c r="E1222" s="26">
        <v>0</v>
      </c>
      <c r="F1222" s="26">
        <v>0</v>
      </c>
      <c r="G1222" s="26">
        <v>0</v>
      </c>
      <c r="H1222" s="26">
        <v>93295983</v>
      </c>
    </row>
    <row r="1223" spans="1:8" x14ac:dyDescent="0.2">
      <c r="A1223" s="10" t="s">
        <v>2304</v>
      </c>
      <c r="B1223" s="72" t="s">
        <v>2305</v>
      </c>
      <c r="C1223" s="26">
        <v>49591826</v>
      </c>
      <c r="D1223" s="26">
        <v>39527123</v>
      </c>
      <c r="E1223" s="26">
        <v>0</v>
      </c>
      <c r="F1223" s="26">
        <v>0</v>
      </c>
      <c r="G1223" s="26">
        <v>0</v>
      </c>
      <c r="H1223" s="26">
        <v>10064703</v>
      </c>
    </row>
    <row r="1224" spans="1:8" x14ac:dyDescent="0.2">
      <c r="A1224" s="10" t="s">
        <v>2306</v>
      </c>
      <c r="B1224" s="72" t="s">
        <v>2307</v>
      </c>
      <c r="C1224" s="26">
        <v>20622563</v>
      </c>
      <c r="D1224" s="26">
        <v>20622563</v>
      </c>
      <c r="E1224" s="26">
        <v>0</v>
      </c>
      <c r="F1224" s="26">
        <v>0</v>
      </c>
      <c r="G1224" s="26">
        <v>0</v>
      </c>
      <c r="H1224" s="26">
        <v>0</v>
      </c>
    </row>
    <row r="1225" spans="1:8" ht="25.5" x14ac:dyDescent="0.2">
      <c r="A1225" s="10" t="s">
        <v>2308</v>
      </c>
      <c r="B1225" s="72" t="s">
        <v>2309</v>
      </c>
      <c r="C1225" s="26">
        <v>100</v>
      </c>
      <c r="D1225" s="26">
        <v>0</v>
      </c>
      <c r="E1225" s="26">
        <v>0</v>
      </c>
      <c r="F1225" s="26">
        <v>0</v>
      </c>
      <c r="G1225" s="26">
        <v>0</v>
      </c>
      <c r="H1225" s="26">
        <v>100</v>
      </c>
    </row>
    <row r="1226" spans="1:8" x14ac:dyDescent="0.2">
      <c r="A1226" s="10" t="s">
        <v>2310</v>
      </c>
      <c r="B1226" s="72" t="s">
        <v>2311</v>
      </c>
      <c r="C1226" s="26">
        <v>28969163</v>
      </c>
      <c r="D1226" s="26">
        <v>18904560</v>
      </c>
      <c r="E1226" s="26">
        <v>0</v>
      </c>
      <c r="F1226" s="26">
        <v>0</v>
      </c>
      <c r="G1226" s="26">
        <v>0</v>
      </c>
      <c r="H1226" s="26">
        <v>10064603</v>
      </c>
    </row>
    <row r="1227" spans="1:8" x14ac:dyDescent="0.2">
      <c r="A1227" s="1"/>
    </row>
    <row r="1228" spans="1:8" x14ac:dyDescent="0.2">
      <c r="A1228" s="1"/>
    </row>
    <row r="1229" spans="1:8" x14ac:dyDescent="0.2">
      <c r="A1229" s="1"/>
    </row>
    <row r="1230" spans="1:8" x14ac:dyDescent="0.2">
      <c r="A1230" s="1"/>
    </row>
    <row r="1231" spans="1:8" x14ac:dyDescent="0.2">
      <c r="A1231" s="1"/>
    </row>
    <row r="1232" spans="1:8" x14ac:dyDescent="0.2">
      <c r="A1232" s="1"/>
    </row>
    <row r="1233" spans="1:1" x14ac:dyDescent="0.2">
      <c r="A1233" s="1"/>
    </row>
    <row r="1234" spans="1:1" x14ac:dyDescent="0.2">
      <c r="A1234" s="1"/>
    </row>
    <row r="1235" spans="1:1" x14ac:dyDescent="0.2">
      <c r="A1235" s="1"/>
    </row>
    <row r="1236" spans="1:1" x14ac:dyDescent="0.2">
      <c r="A1236" s="1"/>
    </row>
    <row r="1237" spans="1:1" x14ac:dyDescent="0.2">
      <c r="A1237" s="1"/>
    </row>
    <row r="1238" spans="1:1" x14ac:dyDescent="0.2">
      <c r="A1238" s="1"/>
    </row>
    <row r="1239" spans="1:1" x14ac:dyDescent="0.2">
      <c r="A1239" s="1"/>
    </row>
    <row r="1240" spans="1:1" x14ac:dyDescent="0.2">
      <c r="A1240" s="1"/>
    </row>
    <row r="1241" spans="1:1" x14ac:dyDescent="0.2">
      <c r="A1241" s="1"/>
    </row>
    <row r="1242" spans="1:1" x14ac:dyDescent="0.2">
      <c r="A1242" s="1"/>
    </row>
    <row r="1243" spans="1:1" x14ac:dyDescent="0.2">
      <c r="A1243" s="1"/>
    </row>
    <row r="1244" spans="1:1" x14ac:dyDescent="0.2">
      <c r="A1244" s="1"/>
    </row>
    <row r="1245" spans="1:1" x14ac:dyDescent="0.2">
      <c r="A1245" s="1"/>
    </row>
    <row r="1246" spans="1:1" x14ac:dyDescent="0.2">
      <c r="A1246" s="1"/>
    </row>
    <row r="1247" spans="1:1" x14ac:dyDescent="0.2">
      <c r="A1247" s="1"/>
    </row>
    <row r="1248" spans="1:1" x14ac:dyDescent="0.2">
      <c r="A1248" s="1"/>
    </row>
    <row r="1249" spans="1:1" x14ac:dyDescent="0.2">
      <c r="A1249" s="1"/>
    </row>
    <row r="1250" spans="1:1" x14ac:dyDescent="0.2">
      <c r="A1250" s="1"/>
    </row>
    <row r="1251" spans="1:1" x14ac:dyDescent="0.2">
      <c r="A1251" s="1"/>
    </row>
    <row r="1252" spans="1:1" x14ac:dyDescent="0.2">
      <c r="A1252" s="1"/>
    </row>
    <row r="1253" spans="1:1" x14ac:dyDescent="0.2">
      <c r="A1253" s="1"/>
    </row>
    <row r="1254" spans="1:1" x14ac:dyDescent="0.2">
      <c r="A1254" s="1"/>
    </row>
    <row r="1255" spans="1:1" x14ac:dyDescent="0.2">
      <c r="A1255" s="1"/>
    </row>
    <row r="1256" spans="1:1" x14ac:dyDescent="0.2">
      <c r="A1256" s="1"/>
    </row>
    <row r="1257" spans="1:1" x14ac:dyDescent="0.2">
      <c r="A1257" s="1"/>
    </row>
    <row r="1258" spans="1:1" x14ac:dyDescent="0.2">
      <c r="A1258" s="1"/>
    </row>
    <row r="1259" spans="1:1" x14ac:dyDescent="0.2">
      <c r="A1259" s="1"/>
    </row>
    <row r="1260" spans="1:1" x14ac:dyDescent="0.2">
      <c r="A1260" s="1"/>
    </row>
    <row r="1261" spans="1:1" x14ac:dyDescent="0.2">
      <c r="A1261" s="1"/>
    </row>
    <row r="1262" spans="1:1" x14ac:dyDescent="0.2">
      <c r="A1262" s="1"/>
    </row>
    <row r="1263" spans="1:1" x14ac:dyDescent="0.2">
      <c r="A1263" s="1"/>
    </row>
    <row r="1264" spans="1:1" x14ac:dyDescent="0.2">
      <c r="A1264" s="1"/>
    </row>
    <row r="1265" spans="1:1" x14ac:dyDescent="0.2">
      <c r="A1265" s="1"/>
    </row>
    <row r="1266" spans="1:1" x14ac:dyDescent="0.2">
      <c r="A1266" s="1"/>
    </row>
    <row r="1267" spans="1:1" x14ac:dyDescent="0.2">
      <c r="A1267" s="1"/>
    </row>
    <row r="1268" spans="1:1" x14ac:dyDescent="0.2">
      <c r="A1268" s="1"/>
    </row>
    <row r="1269" spans="1:1" x14ac:dyDescent="0.2">
      <c r="A1269" s="1"/>
    </row>
    <row r="1270" spans="1:1" x14ac:dyDescent="0.2">
      <c r="A1270" s="1"/>
    </row>
    <row r="1271" spans="1:1" x14ac:dyDescent="0.2">
      <c r="A1271" s="1"/>
    </row>
    <row r="1272" spans="1:1" x14ac:dyDescent="0.2">
      <c r="A1272" s="1"/>
    </row>
    <row r="1273" spans="1:1" x14ac:dyDescent="0.2">
      <c r="A1273" s="1"/>
    </row>
    <row r="1274" spans="1:1" x14ac:dyDescent="0.2">
      <c r="A1274" s="1"/>
    </row>
    <row r="1275" spans="1:1" x14ac:dyDescent="0.2">
      <c r="A1275" s="1"/>
    </row>
    <row r="1276" spans="1:1" x14ac:dyDescent="0.2">
      <c r="A1276" s="1"/>
    </row>
    <row r="1277" spans="1:1" x14ac:dyDescent="0.2">
      <c r="A1277" s="1"/>
    </row>
    <row r="1278" spans="1:1" x14ac:dyDescent="0.2">
      <c r="A1278" s="1"/>
    </row>
    <row r="1279" spans="1:1" x14ac:dyDescent="0.2">
      <c r="A1279" s="1"/>
    </row>
    <row r="1280" spans="1:1" x14ac:dyDescent="0.2">
      <c r="A1280" s="1"/>
    </row>
    <row r="1281" spans="1:1" x14ac:dyDescent="0.2">
      <c r="A1281" s="1"/>
    </row>
    <row r="1282" spans="1:1" x14ac:dyDescent="0.2">
      <c r="A1282" s="1"/>
    </row>
    <row r="1283" spans="1:1" x14ac:dyDescent="0.2">
      <c r="A1283" s="1"/>
    </row>
    <row r="1284" spans="1:1" x14ac:dyDescent="0.2">
      <c r="A1284" s="1"/>
    </row>
    <row r="1285" spans="1:1" x14ac:dyDescent="0.2">
      <c r="A1285" s="1"/>
    </row>
    <row r="1286" spans="1:1" x14ac:dyDescent="0.2">
      <c r="A1286" s="1"/>
    </row>
    <row r="1287" spans="1:1" x14ac:dyDescent="0.2">
      <c r="A1287" s="1"/>
    </row>
    <row r="1288" spans="1:1" x14ac:dyDescent="0.2">
      <c r="A1288" s="1"/>
    </row>
    <row r="1289" spans="1:1" x14ac:dyDescent="0.2">
      <c r="A1289" s="1"/>
    </row>
    <row r="1290" spans="1:1" x14ac:dyDescent="0.2">
      <c r="A1290" s="1"/>
    </row>
    <row r="1291" spans="1:1" x14ac:dyDescent="0.2">
      <c r="A1291" s="1"/>
    </row>
    <row r="1292" spans="1:1" x14ac:dyDescent="0.2">
      <c r="A1292" s="1"/>
    </row>
    <row r="1293" spans="1:1" x14ac:dyDescent="0.2">
      <c r="A1293" s="1"/>
    </row>
    <row r="1294" spans="1:1" x14ac:dyDescent="0.2">
      <c r="A1294" s="1"/>
    </row>
    <row r="1295" spans="1:1" x14ac:dyDescent="0.2">
      <c r="A1295" s="1"/>
    </row>
    <row r="1296" spans="1:1" x14ac:dyDescent="0.2">
      <c r="A1296" s="1"/>
    </row>
    <row r="1297" spans="1:1" x14ac:dyDescent="0.2">
      <c r="A1297" s="1"/>
    </row>
    <row r="1298" spans="1:1" x14ac:dyDescent="0.2">
      <c r="A1298" s="1"/>
    </row>
    <row r="1299" spans="1:1" x14ac:dyDescent="0.2">
      <c r="A1299" s="1"/>
    </row>
    <row r="1300" spans="1:1" x14ac:dyDescent="0.2">
      <c r="A1300" s="1"/>
    </row>
    <row r="1301" spans="1:1" x14ac:dyDescent="0.2">
      <c r="A1301" s="1"/>
    </row>
    <row r="1302" spans="1:1" x14ac:dyDescent="0.2">
      <c r="A1302" s="1"/>
    </row>
    <row r="1303" spans="1:1" x14ac:dyDescent="0.2">
      <c r="A1303" s="1"/>
    </row>
    <row r="1304" spans="1:1" x14ac:dyDescent="0.2">
      <c r="A1304" s="1"/>
    </row>
    <row r="1305" spans="1:1" x14ac:dyDescent="0.2">
      <c r="A1305" s="1"/>
    </row>
    <row r="1306" spans="1:1" x14ac:dyDescent="0.2">
      <c r="A1306" s="1"/>
    </row>
    <row r="1307" spans="1:1" x14ac:dyDescent="0.2">
      <c r="A1307" s="1"/>
    </row>
    <row r="1308" spans="1:1" x14ac:dyDescent="0.2">
      <c r="A1308" s="1"/>
    </row>
    <row r="1309" spans="1:1" x14ac:dyDescent="0.2">
      <c r="A1309" s="1"/>
    </row>
    <row r="1310" spans="1:1" x14ac:dyDescent="0.2">
      <c r="A1310" s="1"/>
    </row>
    <row r="1311" spans="1:1" x14ac:dyDescent="0.2">
      <c r="A1311" s="1"/>
    </row>
    <row r="1312" spans="1:1" x14ac:dyDescent="0.2">
      <c r="A1312" s="1"/>
    </row>
    <row r="1313" spans="1:1" x14ac:dyDescent="0.2">
      <c r="A1313" s="1"/>
    </row>
    <row r="1314" spans="1:1" x14ac:dyDescent="0.2">
      <c r="A1314" s="1"/>
    </row>
    <row r="1315" spans="1:1" x14ac:dyDescent="0.2">
      <c r="A1315" s="1"/>
    </row>
    <row r="1316" spans="1:1" x14ac:dyDescent="0.2">
      <c r="A1316" s="1"/>
    </row>
    <row r="1317" spans="1:1" x14ac:dyDescent="0.2">
      <c r="A1317" s="1"/>
    </row>
    <row r="1318" spans="1:1" x14ac:dyDescent="0.2">
      <c r="A1318" s="1"/>
    </row>
    <row r="1319" spans="1:1" x14ac:dyDescent="0.2">
      <c r="A1319" s="1"/>
    </row>
    <row r="1320" spans="1:1" x14ac:dyDescent="0.2">
      <c r="A1320" s="1"/>
    </row>
    <row r="1321" spans="1:1" x14ac:dyDescent="0.2">
      <c r="A1321" s="1"/>
    </row>
    <row r="1322" spans="1:1" x14ac:dyDescent="0.2">
      <c r="A1322" s="1"/>
    </row>
    <row r="1323" spans="1:1" x14ac:dyDescent="0.2">
      <c r="A1323" s="1"/>
    </row>
    <row r="1324" spans="1:1" x14ac:dyDescent="0.2">
      <c r="A1324" s="1"/>
    </row>
    <row r="1325" spans="1:1" x14ac:dyDescent="0.2">
      <c r="A1325" s="1"/>
    </row>
    <row r="1326" spans="1:1" x14ac:dyDescent="0.2">
      <c r="A1326" s="1"/>
    </row>
    <row r="1327" spans="1:1" x14ac:dyDescent="0.2">
      <c r="A1327" s="1"/>
    </row>
    <row r="1328" spans="1:1" x14ac:dyDescent="0.2">
      <c r="A1328" s="1"/>
    </row>
    <row r="1329" spans="1:1" x14ac:dyDescent="0.2">
      <c r="A1329" s="1"/>
    </row>
    <row r="1330" spans="1:1" x14ac:dyDescent="0.2">
      <c r="A1330" s="1"/>
    </row>
    <row r="1331" spans="1:1" x14ac:dyDescent="0.2">
      <c r="A1331" s="1"/>
    </row>
    <row r="1332" spans="1:1" x14ac:dyDescent="0.2">
      <c r="A1332" s="1"/>
    </row>
    <row r="1333" spans="1:1" x14ac:dyDescent="0.2">
      <c r="A1333" s="1"/>
    </row>
    <row r="1334" spans="1:1" x14ac:dyDescent="0.2">
      <c r="A1334" s="1"/>
    </row>
    <row r="1335" spans="1:1" x14ac:dyDescent="0.2">
      <c r="A1335" s="1"/>
    </row>
    <row r="1336" spans="1:1" x14ac:dyDescent="0.2">
      <c r="A1336" s="1"/>
    </row>
    <row r="1337" spans="1:1" x14ac:dyDescent="0.2">
      <c r="A1337" s="1"/>
    </row>
    <row r="1338" spans="1:1" x14ac:dyDescent="0.2">
      <c r="A1338" s="1"/>
    </row>
    <row r="1339" spans="1:1" x14ac:dyDescent="0.2">
      <c r="A1339" s="1"/>
    </row>
    <row r="1340" spans="1:1" x14ac:dyDescent="0.2">
      <c r="A1340" s="1"/>
    </row>
    <row r="1341" spans="1:1" x14ac:dyDescent="0.2">
      <c r="A1341" s="1"/>
    </row>
    <row r="1342" spans="1:1" x14ac:dyDescent="0.2">
      <c r="A1342" s="1"/>
    </row>
    <row r="1343" spans="1:1" x14ac:dyDescent="0.2">
      <c r="A1343" s="1"/>
    </row>
    <row r="1344" spans="1:1" x14ac:dyDescent="0.2">
      <c r="A1344" s="1"/>
    </row>
    <row r="1345" spans="1:1" x14ac:dyDescent="0.2">
      <c r="A1345" s="1"/>
    </row>
    <row r="1346" spans="1:1" x14ac:dyDescent="0.2">
      <c r="A1346" s="1"/>
    </row>
    <row r="1347" spans="1:1" x14ac:dyDescent="0.2">
      <c r="A1347" s="1"/>
    </row>
    <row r="1348" spans="1:1" x14ac:dyDescent="0.2">
      <c r="A1348" s="1"/>
    </row>
    <row r="1349" spans="1:1" x14ac:dyDescent="0.2">
      <c r="A1349" s="1"/>
    </row>
    <row r="1350" spans="1:1" x14ac:dyDescent="0.2">
      <c r="A1350" s="1"/>
    </row>
    <row r="1351" spans="1:1" x14ac:dyDescent="0.2">
      <c r="A1351" s="1"/>
    </row>
    <row r="1352" spans="1:1" x14ac:dyDescent="0.2">
      <c r="A1352" s="1"/>
    </row>
    <row r="1353" spans="1:1" x14ac:dyDescent="0.2">
      <c r="A1353" s="1"/>
    </row>
    <row r="1354" spans="1:1" x14ac:dyDescent="0.2">
      <c r="A1354" s="1"/>
    </row>
    <row r="1355" spans="1:1" x14ac:dyDescent="0.2">
      <c r="A1355" s="1"/>
    </row>
    <row r="1356" spans="1:1" x14ac:dyDescent="0.2">
      <c r="A1356" s="1"/>
    </row>
    <row r="1357" spans="1:1" x14ac:dyDescent="0.2">
      <c r="A1357" s="1"/>
    </row>
    <row r="1358" spans="1:1" x14ac:dyDescent="0.2">
      <c r="A1358" s="1"/>
    </row>
    <row r="1359" spans="1:1" x14ac:dyDescent="0.2">
      <c r="A1359" s="1"/>
    </row>
    <row r="1360" spans="1:1" x14ac:dyDescent="0.2">
      <c r="A1360" s="1"/>
    </row>
    <row r="1361" spans="1:1" x14ac:dyDescent="0.2">
      <c r="A1361" s="1"/>
    </row>
    <row r="1362" spans="1:1" x14ac:dyDescent="0.2">
      <c r="A1362" s="1"/>
    </row>
    <row r="1363" spans="1:1" x14ac:dyDescent="0.2">
      <c r="A1363" s="1"/>
    </row>
    <row r="1364" spans="1:1" x14ac:dyDescent="0.2">
      <c r="A1364" s="1"/>
    </row>
    <row r="1365" spans="1:1" x14ac:dyDescent="0.2">
      <c r="A1365" s="1"/>
    </row>
    <row r="1366" spans="1:1" x14ac:dyDescent="0.2">
      <c r="A1366" s="1"/>
    </row>
    <row r="1367" spans="1:1" x14ac:dyDescent="0.2">
      <c r="A1367" s="1"/>
    </row>
    <row r="1368" spans="1:1" x14ac:dyDescent="0.2">
      <c r="A1368" s="1"/>
    </row>
    <row r="1369" spans="1:1" x14ac:dyDescent="0.2">
      <c r="A1369" s="1"/>
    </row>
    <row r="1370" spans="1:1" x14ac:dyDescent="0.2">
      <c r="A1370" s="1"/>
    </row>
    <row r="1371" spans="1:1" x14ac:dyDescent="0.2">
      <c r="A1371" s="1"/>
    </row>
    <row r="1372" spans="1:1" x14ac:dyDescent="0.2">
      <c r="A1372" s="1"/>
    </row>
    <row r="1373" spans="1:1" x14ac:dyDescent="0.2">
      <c r="A1373" s="1"/>
    </row>
    <row r="1374" spans="1:1" x14ac:dyDescent="0.2">
      <c r="A1374" s="1"/>
    </row>
    <row r="1375" spans="1:1" x14ac:dyDescent="0.2">
      <c r="A1375" s="1"/>
    </row>
    <row r="1376" spans="1:1" x14ac:dyDescent="0.2">
      <c r="A1376" s="1"/>
    </row>
    <row r="1377" spans="1:1" x14ac:dyDescent="0.2">
      <c r="A1377" s="1"/>
    </row>
    <row r="1378" spans="1:1" x14ac:dyDescent="0.2">
      <c r="A1378" s="1"/>
    </row>
    <row r="1379" spans="1:1" x14ac:dyDescent="0.2">
      <c r="A1379" s="1"/>
    </row>
    <row r="1380" spans="1:1" x14ac:dyDescent="0.2">
      <c r="A1380" s="1"/>
    </row>
    <row r="1381" spans="1:1" x14ac:dyDescent="0.2">
      <c r="A1381" s="1"/>
    </row>
    <row r="1382" spans="1:1" x14ac:dyDescent="0.2">
      <c r="A1382" s="1"/>
    </row>
    <row r="1383" spans="1:1" x14ac:dyDescent="0.2">
      <c r="A1383" s="1"/>
    </row>
    <row r="1384" spans="1:1" x14ac:dyDescent="0.2">
      <c r="A1384" s="1"/>
    </row>
    <row r="1385" spans="1:1" x14ac:dyDescent="0.2">
      <c r="A1385" s="1"/>
    </row>
    <row r="1386" spans="1:1" x14ac:dyDescent="0.2">
      <c r="A1386" s="1"/>
    </row>
    <row r="1387" spans="1:1" x14ac:dyDescent="0.2">
      <c r="A1387" s="1"/>
    </row>
    <row r="1388" spans="1:1" x14ac:dyDescent="0.2">
      <c r="A1388" s="1"/>
    </row>
    <row r="1389" spans="1:1" x14ac:dyDescent="0.2">
      <c r="A1389" s="1"/>
    </row>
    <row r="1390" spans="1:1" x14ac:dyDescent="0.2">
      <c r="A1390" s="1"/>
    </row>
    <row r="1391" spans="1:1" x14ac:dyDescent="0.2">
      <c r="A1391" s="1"/>
    </row>
    <row r="1392" spans="1:1" x14ac:dyDescent="0.2">
      <c r="A1392" s="1"/>
    </row>
    <row r="1393" spans="1:1" x14ac:dyDescent="0.2">
      <c r="A1393" s="1"/>
    </row>
    <row r="1394" spans="1:1" x14ac:dyDescent="0.2">
      <c r="A1394" s="1"/>
    </row>
    <row r="1395" spans="1:1" x14ac:dyDescent="0.2">
      <c r="A1395" s="1"/>
    </row>
    <row r="1396" spans="1:1" x14ac:dyDescent="0.2">
      <c r="A1396" s="1"/>
    </row>
    <row r="1397" spans="1:1" x14ac:dyDescent="0.2">
      <c r="A1397" s="1"/>
    </row>
    <row r="1398" spans="1:1" x14ac:dyDescent="0.2">
      <c r="A1398" s="1"/>
    </row>
    <row r="1399" spans="1:1" x14ac:dyDescent="0.2">
      <c r="A1399" s="1"/>
    </row>
    <row r="1400" spans="1:1" x14ac:dyDescent="0.2">
      <c r="A1400" s="1"/>
    </row>
    <row r="1401" spans="1:1" x14ac:dyDescent="0.2">
      <c r="A1401" s="1"/>
    </row>
    <row r="1402" spans="1:1" x14ac:dyDescent="0.2">
      <c r="A1402" s="1"/>
    </row>
    <row r="1403" spans="1:1" x14ac:dyDescent="0.2">
      <c r="A1403" s="1"/>
    </row>
    <row r="1404" spans="1:1" x14ac:dyDescent="0.2">
      <c r="A1404" s="1"/>
    </row>
    <row r="1405" spans="1:1" x14ac:dyDescent="0.2">
      <c r="A1405" s="1"/>
    </row>
    <row r="1406" spans="1:1" x14ac:dyDescent="0.2">
      <c r="A1406" s="1"/>
    </row>
    <row r="1407" spans="1:1" x14ac:dyDescent="0.2">
      <c r="A1407" s="1"/>
    </row>
    <row r="1408" spans="1:1" x14ac:dyDescent="0.2">
      <c r="A1408" s="1"/>
    </row>
    <row r="1409" spans="1:1" x14ac:dyDescent="0.2">
      <c r="A1409" s="1"/>
    </row>
    <row r="1410" spans="1:1" x14ac:dyDescent="0.2">
      <c r="A1410" s="1"/>
    </row>
    <row r="1411" spans="1:1" x14ac:dyDescent="0.2">
      <c r="A1411" s="1"/>
    </row>
    <row r="1412" spans="1:1" x14ac:dyDescent="0.2">
      <c r="A1412" s="1"/>
    </row>
    <row r="1413" spans="1:1" x14ac:dyDescent="0.2">
      <c r="A1413" s="1"/>
    </row>
    <row r="1414" spans="1:1" x14ac:dyDescent="0.2">
      <c r="A1414" s="1"/>
    </row>
    <row r="1415" spans="1:1" x14ac:dyDescent="0.2">
      <c r="A1415" s="1"/>
    </row>
    <row r="1416" spans="1:1" x14ac:dyDescent="0.2">
      <c r="A1416" s="1"/>
    </row>
    <row r="1417" spans="1:1" x14ac:dyDescent="0.2">
      <c r="A1417" s="1"/>
    </row>
    <row r="1418" spans="1:1" x14ac:dyDescent="0.2">
      <c r="A1418" s="1"/>
    </row>
    <row r="1419" spans="1:1" x14ac:dyDescent="0.2">
      <c r="A1419" s="1"/>
    </row>
    <row r="1420" spans="1:1" x14ac:dyDescent="0.2">
      <c r="A1420" s="1"/>
    </row>
    <row r="1421" spans="1:1" x14ac:dyDescent="0.2">
      <c r="A1421" s="1"/>
    </row>
    <row r="1422" spans="1:1" x14ac:dyDescent="0.2">
      <c r="A1422" s="1"/>
    </row>
    <row r="1423" spans="1:1" x14ac:dyDescent="0.2">
      <c r="A1423" s="1"/>
    </row>
    <row r="1424" spans="1:1" x14ac:dyDescent="0.2">
      <c r="A1424" s="1"/>
    </row>
    <row r="1425" spans="1:1" x14ac:dyDescent="0.2">
      <c r="A1425" s="1"/>
    </row>
    <row r="1426" spans="1:1" x14ac:dyDescent="0.2">
      <c r="A1426" s="1"/>
    </row>
    <row r="1427" spans="1:1" x14ac:dyDescent="0.2">
      <c r="A1427" s="1"/>
    </row>
    <row r="1428" spans="1:1" x14ac:dyDescent="0.2">
      <c r="A1428" s="1"/>
    </row>
    <row r="1429" spans="1:1" x14ac:dyDescent="0.2">
      <c r="A1429" s="1"/>
    </row>
    <row r="1430" spans="1:1" x14ac:dyDescent="0.2">
      <c r="A1430" s="1"/>
    </row>
    <row r="1431" spans="1:1" x14ac:dyDescent="0.2">
      <c r="A1431" s="1"/>
    </row>
    <row r="1432" spans="1:1" x14ac:dyDescent="0.2">
      <c r="A1432" s="1"/>
    </row>
    <row r="1433" spans="1:1" x14ac:dyDescent="0.2">
      <c r="A1433" s="1"/>
    </row>
    <row r="1434" spans="1:1" x14ac:dyDescent="0.2">
      <c r="A1434" s="1"/>
    </row>
    <row r="1435" spans="1:1" x14ac:dyDescent="0.2">
      <c r="A1435" s="1"/>
    </row>
    <row r="1436" spans="1:1" x14ac:dyDescent="0.2">
      <c r="A1436" s="1"/>
    </row>
    <row r="1437" spans="1:1" x14ac:dyDescent="0.2">
      <c r="A1437" s="1"/>
    </row>
    <row r="1438" spans="1:1" x14ac:dyDescent="0.2">
      <c r="A1438" s="1"/>
    </row>
    <row r="1439" spans="1:1" x14ac:dyDescent="0.2">
      <c r="A1439" s="1"/>
    </row>
    <row r="1440" spans="1:1" x14ac:dyDescent="0.2">
      <c r="A1440" s="1"/>
    </row>
    <row r="1441" spans="1:1" x14ac:dyDescent="0.2">
      <c r="A1441" s="1"/>
    </row>
    <row r="1442" spans="1:1" x14ac:dyDescent="0.2">
      <c r="A1442" s="1"/>
    </row>
    <row r="1443" spans="1:1" x14ac:dyDescent="0.2">
      <c r="A1443" s="1"/>
    </row>
    <row r="1444" spans="1:1" x14ac:dyDescent="0.2">
      <c r="A1444" s="1"/>
    </row>
    <row r="1445" spans="1:1" x14ac:dyDescent="0.2">
      <c r="A1445" s="1"/>
    </row>
    <row r="1446" spans="1:1" x14ac:dyDescent="0.2">
      <c r="A1446" s="1"/>
    </row>
    <row r="1447" spans="1:1" x14ac:dyDescent="0.2">
      <c r="A1447" s="1"/>
    </row>
    <row r="1448" spans="1:1" x14ac:dyDescent="0.2">
      <c r="A1448" s="1"/>
    </row>
    <row r="1449" spans="1:1" x14ac:dyDescent="0.2">
      <c r="A1449" s="1"/>
    </row>
    <row r="1450" spans="1:1" x14ac:dyDescent="0.2">
      <c r="A1450" s="1"/>
    </row>
    <row r="1451" spans="1:1" x14ac:dyDescent="0.2">
      <c r="A1451" s="1"/>
    </row>
    <row r="1452" spans="1:1" x14ac:dyDescent="0.2">
      <c r="A1452" s="1"/>
    </row>
    <row r="1453" spans="1:1" x14ac:dyDescent="0.2">
      <c r="A1453" s="1"/>
    </row>
    <row r="1454" spans="1:1" x14ac:dyDescent="0.2">
      <c r="A1454" s="1"/>
    </row>
    <row r="1455" spans="1:1" x14ac:dyDescent="0.2">
      <c r="A1455" s="1"/>
    </row>
    <row r="1456" spans="1:1" x14ac:dyDescent="0.2">
      <c r="A1456" s="1"/>
    </row>
    <row r="1457" spans="1:1" x14ac:dyDescent="0.2">
      <c r="A1457" s="1"/>
    </row>
    <row r="1458" spans="1:1" x14ac:dyDescent="0.2">
      <c r="A1458" s="1"/>
    </row>
    <row r="1459" spans="1:1" x14ac:dyDescent="0.2">
      <c r="A1459" s="1"/>
    </row>
    <row r="1460" spans="1:1" x14ac:dyDescent="0.2">
      <c r="A1460" s="1"/>
    </row>
    <row r="1461" spans="1:1" x14ac:dyDescent="0.2">
      <c r="A1461" s="1"/>
    </row>
    <row r="1462" spans="1:1" x14ac:dyDescent="0.2">
      <c r="A1462" s="1"/>
    </row>
    <row r="1463" spans="1:1" x14ac:dyDescent="0.2">
      <c r="A1463" s="1"/>
    </row>
    <row r="1464" spans="1:1" x14ac:dyDescent="0.2">
      <c r="A1464" s="1"/>
    </row>
    <row r="1465" spans="1:1" x14ac:dyDescent="0.2">
      <c r="A1465" s="1"/>
    </row>
    <row r="1466" spans="1:1" x14ac:dyDescent="0.2">
      <c r="A1466" s="1"/>
    </row>
    <row r="1467" spans="1:1" x14ac:dyDescent="0.2">
      <c r="A1467" s="1"/>
    </row>
    <row r="1468" spans="1:1" x14ac:dyDescent="0.2">
      <c r="A1468" s="1"/>
    </row>
    <row r="1469" spans="1:1" x14ac:dyDescent="0.2">
      <c r="A1469" s="1"/>
    </row>
    <row r="1470" spans="1:1" x14ac:dyDescent="0.2">
      <c r="A1470" s="1"/>
    </row>
    <row r="1471" spans="1:1" x14ac:dyDescent="0.2">
      <c r="A1471" s="1"/>
    </row>
    <row r="1472" spans="1:1" x14ac:dyDescent="0.2">
      <c r="A1472" s="1"/>
    </row>
    <row r="1473" spans="1:1" x14ac:dyDescent="0.2">
      <c r="A1473" s="1"/>
    </row>
    <row r="1474" spans="1:1" x14ac:dyDescent="0.2">
      <c r="A1474" s="1"/>
    </row>
    <row r="1475" spans="1:1" x14ac:dyDescent="0.2">
      <c r="A1475" s="1"/>
    </row>
    <row r="1476" spans="1:1" x14ac:dyDescent="0.2">
      <c r="A1476" s="1"/>
    </row>
    <row r="1477" spans="1:1" x14ac:dyDescent="0.2">
      <c r="A1477" s="1"/>
    </row>
    <row r="1478" spans="1:1" x14ac:dyDescent="0.2">
      <c r="A1478" s="1"/>
    </row>
    <row r="1479" spans="1:1" x14ac:dyDescent="0.2">
      <c r="A1479" s="1"/>
    </row>
    <row r="1480" spans="1:1" x14ac:dyDescent="0.2">
      <c r="A1480" s="1"/>
    </row>
    <row r="1481" spans="1:1" x14ac:dyDescent="0.2">
      <c r="A1481" s="1"/>
    </row>
    <row r="1482" spans="1:1" x14ac:dyDescent="0.2">
      <c r="A1482" s="1"/>
    </row>
    <row r="1483" spans="1:1" x14ac:dyDescent="0.2">
      <c r="A1483" s="1"/>
    </row>
    <row r="1484" spans="1:1" x14ac:dyDescent="0.2">
      <c r="A1484" s="1"/>
    </row>
    <row r="1485" spans="1:1" x14ac:dyDescent="0.2">
      <c r="A1485" s="1"/>
    </row>
    <row r="1486" spans="1:1" x14ac:dyDescent="0.2">
      <c r="A1486" s="1"/>
    </row>
    <row r="1487" spans="1:1" x14ac:dyDescent="0.2">
      <c r="A1487" s="1"/>
    </row>
    <row r="1488" spans="1:1" x14ac:dyDescent="0.2">
      <c r="A1488" s="1"/>
    </row>
    <row r="1489" spans="1:1" x14ac:dyDescent="0.2">
      <c r="A1489" s="1"/>
    </row>
    <row r="1490" spans="1:1" x14ac:dyDescent="0.2">
      <c r="A1490" s="1"/>
    </row>
    <row r="1491" spans="1:1" x14ac:dyDescent="0.2">
      <c r="A1491" s="1"/>
    </row>
    <row r="1492" spans="1:1" x14ac:dyDescent="0.2">
      <c r="A1492" s="1"/>
    </row>
    <row r="1493" spans="1:1" x14ac:dyDescent="0.2">
      <c r="A1493" s="1"/>
    </row>
    <row r="1494" spans="1:1" x14ac:dyDescent="0.2">
      <c r="A1494" s="1"/>
    </row>
    <row r="1495" spans="1:1" x14ac:dyDescent="0.2">
      <c r="A1495" s="1"/>
    </row>
    <row r="1496" spans="1:1" x14ac:dyDescent="0.2">
      <c r="A1496" s="1"/>
    </row>
    <row r="1497" spans="1:1" x14ac:dyDescent="0.2">
      <c r="A1497" s="1"/>
    </row>
    <row r="1498" spans="1:1" x14ac:dyDescent="0.2">
      <c r="A1498" s="1"/>
    </row>
    <row r="1499" spans="1:1" x14ac:dyDescent="0.2">
      <c r="A1499" s="1"/>
    </row>
    <row r="1500" spans="1:1" x14ac:dyDescent="0.2">
      <c r="A1500" s="1"/>
    </row>
    <row r="1501" spans="1:1" x14ac:dyDescent="0.2">
      <c r="A1501" s="1"/>
    </row>
    <row r="1502" spans="1:1" x14ac:dyDescent="0.2">
      <c r="A1502" s="1"/>
    </row>
    <row r="1503" spans="1:1" x14ac:dyDescent="0.2">
      <c r="A1503" s="1"/>
    </row>
    <row r="1504" spans="1:1" x14ac:dyDescent="0.2">
      <c r="A1504" s="1"/>
    </row>
    <row r="1505" spans="1:1" x14ac:dyDescent="0.2">
      <c r="A1505" s="1"/>
    </row>
    <row r="1506" spans="1:1" x14ac:dyDescent="0.2">
      <c r="A1506" s="1"/>
    </row>
    <row r="1507" spans="1:1" x14ac:dyDescent="0.2">
      <c r="A1507" s="1"/>
    </row>
    <row r="1508" spans="1:1" x14ac:dyDescent="0.2">
      <c r="A1508" s="1"/>
    </row>
    <row r="1509" spans="1:1" x14ac:dyDescent="0.2">
      <c r="A1509" s="1"/>
    </row>
    <row r="1510" spans="1:1" x14ac:dyDescent="0.2">
      <c r="A1510" s="1"/>
    </row>
    <row r="1511" spans="1:1" x14ac:dyDescent="0.2">
      <c r="A1511" s="1"/>
    </row>
    <row r="1512" spans="1:1" x14ac:dyDescent="0.2">
      <c r="A1512" s="1"/>
    </row>
    <row r="1513" spans="1:1" x14ac:dyDescent="0.2">
      <c r="A1513" s="1"/>
    </row>
    <row r="1514" spans="1:1" x14ac:dyDescent="0.2">
      <c r="A1514" s="1"/>
    </row>
    <row r="1515" spans="1:1" x14ac:dyDescent="0.2">
      <c r="A1515" s="1"/>
    </row>
    <row r="1516" spans="1:1" x14ac:dyDescent="0.2">
      <c r="A1516" s="1"/>
    </row>
    <row r="1517" spans="1:1" x14ac:dyDescent="0.2">
      <c r="A1517" s="1"/>
    </row>
    <row r="1518" spans="1:1" x14ac:dyDescent="0.2">
      <c r="A1518" s="1"/>
    </row>
    <row r="1519" spans="1:1" x14ac:dyDescent="0.2">
      <c r="A1519" s="1"/>
    </row>
    <row r="1520" spans="1:1" x14ac:dyDescent="0.2">
      <c r="A1520" s="1"/>
    </row>
    <row r="1521" spans="1:1" x14ac:dyDescent="0.2">
      <c r="A1521" s="1"/>
    </row>
    <row r="1522" spans="1:1" x14ac:dyDescent="0.2">
      <c r="A1522" s="1"/>
    </row>
    <row r="1523" spans="1:1" x14ac:dyDescent="0.2">
      <c r="A1523" s="1"/>
    </row>
    <row r="1524" spans="1:1" x14ac:dyDescent="0.2">
      <c r="A1524" s="1"/>
    </row>
    <row r="1525" spans="1:1" x14ac:dyDescent="0.2">
      <c r="A1525" s="1"/>
    </row>
    <row r="1526" spans="1:1" x14ac:dyDescent="0.2">
      <c r="A1526" s="1"/>
    </row>
    <row r="1527" spans="1:1" x14ac:dyDescent="0.2">
      <c r="A1527" s="1"/>
    </row>
    <row r="1528" spans="1:1" x14ac:dyDescent="0.2">
      <c r="A1528" s="1"/>
    </row>
    <row r="1529" spans="1:1" x14ac:dyDescent="0.2">
      <c r="A1529" s="1"/>
    </row>
    <row r="1530" spans="1:1" x14ac:dyDescent="0.2">
      <c r="A1530" s="1"/>
    </row>
    <row r="1531" spans="1:1" x14ac:dyDescent="0.2">
      <c r="A1531" s="1"/>
    </row>
    <row r="1532" spans="1:1" x14ac:dyDescent="0.2">
      <c r="A1532" s="1"/>
    </row>
    <row r="1533" spans="1:1" x14ac:dyDescent="0.2">
      <c r="A1533" s="1"/>
    </row>
    <row r="1534" spans="1:1" x14ac:dyDescent="0.2">
      <c r="A1534" s="1"/>
    </row>
    <row r="1535" spans="1:1" x14ac:dyDescent="0.2">
      <c r="A1535" s="1"/>
    </row>
    <row r="1536" spans="1:1" x14ac:dyDescent="0.2">
      <c r="A1536" s="1"/>
    </row>
    <row r="1537" spans="1:1" x14ac:dyDescent="0.2">
      <c r="A1537" s="1"/>
    </row>
    <row r="1538" spans="1:1" x14ac:dyDescent="0.2">
      <c r="A1538" s="1"/>
    </row>
    <row r="1539" spans="1:1" x14ac:dyDescent="0.2">
      <c r="A1539" s="1"/>
    </row>
    <row r="1540" spans="1:1" x14ac:dyDescent="0.2">
      <c r="A1540" s="1"/>
    </row>
    <row r="1541" spans="1:1" x14ac:dyDescent="0.2">
      <c r="A1541" s="1"/>
    </row>
    <row r="1542" spans="1:1" x14ac:dyDescent="0.2">
      <c r="A1542" s="1"/>
    </row>
    <row r="1543" spans="1:1" x14ac:dyDescent="0.2">
      <c r="A1543" s="1"/>
    </row>
    <row r="1544" spans="1:1" x14ac:dyDescent="0.2">
      <c r="A1544" s="1"/>
    </row>
    <row r="1545" spans="1:1" x14ac:dyDescent="0.2">
      <c r="A1545" s="1"/>
    </row>
    <row r="1546" spans="1:1" x14ac:dyDescent="0.2">
      <c r="A1546" s="1"/>
    </row>
    <row r="1547" spans="1:1" x14ac:dyDescent="0.2">
      <c r="A1547" s="1"/>
    </row>
    <row r="1548" spans="1:1" x14ac:dyDescent="0.2">
      <c r="A1548" s="1"/>
    </row>
    <row r="1549" spans="1:1" x14ac:dyDescent="0.2">
      <c r="A1549" s="1"/>
    </row>
    <row r="1550" spans="1:1" x14ac:dyDescent="0.2">
      <c r="A1550" s="1"/>
    </row>
    <row r="1551" spans="1:1" x14ac:dyDescent="0.2">
      <c r="A1551" s="1"/>
    </row>
    <row r="1552" spans="1:1" x14ac:dyDescent="0.2">
      <c r="A1552" s="1"/>
    </row>
    <row r="1553" spans="1:1" x14ac:dyDescent="0.2">
      <c r="A1553" s="1"/>
    </row>
    <row r="1554" spans="1:1" x14ac:dyDescent="0.2">
      <c r="A1554" s="1"/>
    </row>
    <row r="1555" spans="1:1" x14ac:dyDescent="0.2">
      <c r="A1555" s="1"/>
    </row>
    <row r="1556" spans="1:1" x14ac:dyDescent="0.2">
      <c r="A1556" s="1"/>
    </row>
    <row r="1557" spans="1:1" x14ac:dyDescent="0.2">
      <c r="A1557" s="1"/>
    </row>
    <row r="1558" spans="1:1" x14ac:dyDescent="0.2">
      <c r="A1558" s="1"/>
    </row>
    <row r="1559" spans="1:1" x14ac:dyDescent="0.2">
      <c r="A1559" s="1"/>
    </row>
    <row r="1560" spans="1:1" x14ac:dyDescent="0.2">
      <c r="A1560" s="1"/>
    </row>
    <row r="1561" spans="1:1" x14ac:dyDescent="0.2">
      <c r="A1561" s="1"/>
    </row>
    <row r="1562" spans="1:1" x14ac:dyDescent="0.2">
      <c r="A1562" s="1"/>
    </row>
    <row r="1563" spans="1:1" x14ac:dyDescent="0.2">
      <c r="A1563" s="1"/>
    </row>
    <row r="1564" spans="1:1" x14ac:dyDescent="0.2">
      <c r="A1564" s="1"/>
    </row>
    <row r="1565" spans="1:1" x14ac:dyDescent="0.2">
      <c r="A1565" s="1"/>
    </row>
    <row r="1566" spans="1:1" x14ac:dyDescent="0.2">
      <c r="A1566" s="1"/>
    </row>
    <row r="1567" spans="1:1" x14ac:dyDescent="0.2">
      <c r="A1567" s="1"/>
    </row>
    <row r="1568" spans="1:1" x14ac:dyDescent="0.2">
      <c r="A1568" s="1"/>
    </row>
    <row r="1569" spans="1:1" x14ac:dyDescent="0.2">
      <c r="A1569" s="1"/>
    </row>
    <row r="1570" spans="1:1" x14ac:dyDescent="0.2">
      <c r="A1570" s="1"/>
    </row>
    <row r="1571" spans="1:1" x14ac:dyDescent="0.2">
      <c r="A1571" s="1"/>
    </row>
    <row r="1572" spans="1:1" x14ac:dyDescent="0.2">
      <c r="A1572" s="1"/>
    </row>
    <row r="1573" spans="1:1" x14ac:dyDescent="0.2">
      <c r="A1573" s="1"/>
    </row>
    <row r="1574" spans="1:1" x14ac:dyDescent="0.2">
      <c r="A1574" s="1"/>
    </row>
    <row r="1575" spans="1:1" x14ac:dyDescent="0.2">
      <c r="A1575" s="1"/>
    </row>
    <row r="1576" spans="1:1" x14ac:dyDescent="0.2">
      <c r="A1576" s="1"/>
    </row>
    <row r="1577" spans="1:1" x14ac:dyDescent="0.2">
      <c r="A1577" s="1"/>
    </row>
    <row r="1578" spans="1:1" x14ac:dyDescent="0.2">
      <c r="A1578" s="1"/>
    </row>
    <row r="1579" spans="1:1" x14ac:dyDescent="0.2">
      <c r="A1579" s="1"/>
    </row>
    <row r="1580" spans="1:1" x14ac:dyDescent="0.2">
      <c r="A1580" s="1"/>
    </row>
    <row r="1581" spans="1:1" x14ac:dyDescent="0.2">
      <c r="A1581" s="1"/>
    </row>
    <row r="1582" spans="1:1" x14ac:dyDescent="0.2">
      <c r="A1582" s="1"/>
    </row>
    <row r="1583" spans="1:1" x14ac:dyDescent="0.2">
      <c r="A1583" s="1"/>
    </row>
    <row r="1584" spans="1:1" x14ac:dyDescent="0.2">
      <c r="A1584" s="1"/>
    </row>
    <row r="1585" spans="1:1" x14ac:dyDescent="0.2">
      <c r="A1585" s="1"/>
    </row>
    <row r="1586" spans="1:1" x14ac:dyDescent="0.2">
      <c r="A1586" s="1"/>
    </row>
    <row r="1587" spans="1:1" x14ac:dyDescent="0.2">
      <c r="A1587" s="1"/>
    </row>
    <row r="1588" spans="1:1" x14ac:dyDescent="0.2">
      <c r="A1588" s="1"/>
    </row>
    <row r="1589" spans="1:1" x14ac:dyDescent="0.2">
      <c r="A1589" s="1"/>
    </row>
    <row r="1590" spans="1:1" x14ac:dyDescent="0.2">
      <c r="A1590" s="1"/>
    </row>
    <row r="1591" spans="1:1" x14ac:dyDescent="0.2">
      <c r="A1591" s="1"/>
    </row>
    <row r="1592" spans="1:1" x14ac:dyDescent="0.2">
      <c r="A1592" s="1"/>
    </row>
    <row r="1593" spans="1:1" x14ac:dyDescent="0.2">
      <c r="A1593" s="1"/>
    </row>
    <row r="1594" spans="1:1" x14ac:dyDescent="0.2">
      <c r="A1594" s="1"/>
    </row>
    <row r="1595" spans="1:1" x14ac:dyDescent="0.2">
      <c r="A1595" s="1"/>
    </row>
    <row r="1596" spans="1:1" x14ac:dyDescent="0.2">
      <c r="A1596" s="1"/>
    </row>
    <row r="1597" spans="1:1" x14ac:dyDescent="0.2">
      <c r="A1597" s="1"/>
    </row>
    <row r="1598" spans="1:1" x14ac:dyDescent="0.2">
      <c r="A1598" s="1"/>
    </row>
    <row r="1599" spans="1:1" x14ac:dyDescent="0.2">
      <c r="A1599" s="1"/>
    </row>
    <row r="1600" spans="1:1" x14ac:dyDescent="0.2">
      <c r="A1600" s="1"/>
    </row>
    <row r="1601" spans="1:1" x14ac:dyDescent="0.2">
      <c r="A1601" s="1"/>
    </row>
    <row r="1602" spans="1:1" x14ac:dyDescent="0.2">
      <c r="A1602" s="1"/>
    </row>
    <row r="1603" spans="1:1" x14ac:dyDescent="0.2">
      <c r="A1603" s="1"/>
    </row>
    <row r="1604" spans="1:1" x14ac:dyDescent="0.2">
      <c r="A1604" s="1"/>
    </row>
    <row r="1605" spans="1:1" x14ac:dyDescent="0.2">
      <c r="A1605" s="1"/>
    </row>
    <row r="1606" spans="1:1" x14ac:dyDescent="0.2">
      <c r="A1606" s="1"/>
    </row>
    <row r="1607" spans="1:1" x14ac:dyDescent="0.2">
      <c r="A1607" s="1"/>
    </row>
    <row r="1608" spans="1:1" x14ac:dyDescent="0.2">
      <c r="A1608" s="1"/>
    </row>
    <row r="1609" spans="1:1" x14ac:dyDescent="0.2">
      <c r="A1609" s="1"/>
    </row>
    <row r="1610" spans="1:1" x14ac:dyDescent="0.2">
      <c r="A1610" s="1"/>
    </row>
    <row r="1611" spans="1:1" x14ac:dyDescent="0.2">
      <c r="A1611" s="1"/>
    </row>
    <row r="1612" spans="1:1" x14ac:dyDescent="0.2">
      <c r="A1612" s="1"/>
    </row>
    <row r="1613" spans="1:1" x14ac:dyDescent="0.2">
      <c r="A1613" s="1"/>
    </row>
    <row r="1614" spans="1:1" x14ac:dyDescent="0.2">
      <c r="A1614" s="1"/>
    </row>
    <row r="1615" spans="1:1" x14ac:dyDescent="0.2">
      <c r="A1615" s="1"/>
    </row>
    <row r="1616" spans="1:1" x14ac:dyDescent="0.2">
      <c r="A1616" s="1"/>
    </row>
    <row r="1617" spans="1:1" x14ac:dyDescent="0.2">
      <c r="A1617" s="1"/>
    </row>
    <row r="1618" spans="1:1" x14ac:dyDescent="0.2">
      <c r="A1618" s="1"/>
    </row>
    <row r="1619" spans="1:1" x14ac:dyDescent="0.2">
      <c r="A1619" s="1"/>
    </row>
    <row r="1620" spans="1:1" x14ac:dyDescent="0.2">
      <c r="A1620" s="1"/>
    </row>
    <row r="1621" spans="1:1" x14ac:dyDescent="0.2">
      <c r="A1621" s="1"/>
    </row>
    <row r="1622" spans="1:1" x14ac:dyDescent="0.2">
      <c r="A1622" s="1"/>
    </row>
    <row r="1623" spans="1:1" x14ac:dyDescent="0.2">
      <c r="A1623" s="1"/>
    </row>
    <row r="1624" spans="1:1" x14ac:dyDescent="0.2">
      <c r="A1624" s="1"/>
    </row>
    <row r="1625" spans="1:1" x14ac:dyDescent="0.2">
      <c r="A1625" s="1"/>
    </row>
    <row r="1626" spans="1:1" x14ac:dyDescent="0.2">
      <c r="A1626" s="1"/>
    </row>
    <row r="1627" spans="1:1" x14ac:dyDescent="0.2">
      <c r="A1627" s="1"/>
    </row>
    <row r="1628" spans="1:1" x14ac:dyDescent="0.2">
      <c r="A1628" s="1"/>
    </row>
    <row r="1629" spans="1:1" x14ac:dyDescent="0.2">
      <c r="A1629" s="1"/>
    </row>
    <row r="1630" spans="1:1" x14ac:dyDescent="0.2">
      <c r="A1630" s="1"/>
    </row>
    <row r="1631" spans="1:1" x14ac:dyDescent="0.2">
      <c r="A1631" s="1"/>
    </row>
    <row r="1632" spans="1:1" x14ac:dyDescent="0.2">
      <c r="A1632" s="1"/>
    </row>
    <row r="1633" spans="1:1" x14ac:dyDescent="0.2">
      <c r="A1633" s="1"/>
    </row>
    <row r="1634" spans="1:1" x14ac:dyDescent="0.2">
      <c r="A1634" s="1"/>
    </row>
    <row r="1635" spans="1:1" x14ac:dyDescent="0.2">
      <c r="A1635" s="1"/>
    </row>
    <row r="1636" spans="1:1" x14ac:dyDescent="0.2">
      <c r="A1636" s="1"/>
    </row>
    <row r="1637" spans="1:1" x14ac:dyDescent="0.2">
      <c r="A1637" s="1"/>
    </row>
    <row r="1638" spans="1:1" x14ac:dyDescent="0.2">
      <c r="A1638" s="1"/>
    </row>
    <row r="1639" spans="1:1" x14ac:dyDescent="0.2">
      <c r="A1639" s="1"/>
    </row>
    <row r="1640" spans="1:1" x14ac:dyDescent="0.2">
      <c r="A1640" s="1"/>
    </row>
    <row r="1641" spans="1:1" x14ac:dyDescent="0.2">
      <c r="A1641" s="1"/>
    </row>
    <row r="1642" spans="1:1" x14ac:dyDescent="0.2">
      <c r="A1642" s="1"/>
    </row>
    <row r="1643" spans="1:1" x14ac:dyDescent="0.2">
      <c r="A1643" s="1"/>
    </row>
    <row r="1644" spans="1:1" x14ac:dyDescent="0.2">
      <c r="A1644" s="1"/>
    </row>
    <row r="1645" spans="1:1" x14ac:dyDescent="0.2">
      <c r="A1645" s="1"/>
    </row>
    <row r="1646" spans="1:1" x14ac:dyDescent="0.2">
      <c r="A1646" s="1"/>
    </row>
    <row r="1647" spans="1:1" x14ac:dyDescent="0.2">
      <c r="A1647" s="1"/>
    </row>
    <row r="1648" spans="1:1" x14ac:dyDescent="0.2">
      <c r="A1648" s="1"/>
    </row>
    <row r="1649" spans="1:1" x14ac:dyDescent="0.2">
      <c r="A1649" s="1"/>
    </row>
    <row r="1650" spans="1:1" x14ac:dyDescent="0.2">
      <c r="A1650" s="1"/>
    </row>
    <row r="1651" spans="1:1" x14ac:dyDescent="0.2">
      <c r="A1651" s="1"/>
    </row>
    <row r="1652" spans="1:1" x14ac:dyDescent="0.2">
      <c r="A1652" s="1"/>
    </row>
    <row r="1653" spans="1:1" x14ac:dyDescent="0.2">
      <c r="A1653" s="1"/>
    </row>
    <row r="1654" spans="1:1" x14ac:dyDescent="0.2">
      <c r="A1654" s="1"/>
    </row>
    <row r="1655" spans="1:1" x14ac:dyDescent="0.2">
      <c r="A1655" s="1"/>
    </row>
    <row r="1656" spans="1:1" x14ac:dyDescent="0.2">
      <c r="A1656" s="1"/>
    </row>
    <row r="1657" spans="1:1" x14ac:dyDescent="0.2">
      <c r="A1657" s="1"/>
    </row>
    <row r="1658" spans="1:1" x14ac:dyDescent="0.2">
      <c r="A1658" s="1"/>
    </row>
    <row r="1659" spans="1:1" x14ac:dyDescent="0.2">
      <c r="A1659" s="1"/>
    </row>
    <row r="1660" spans="1:1" x14ac:dyDescent="0.2">
      <c r="A1660" s="1"/>
    </row>
    <row r="1661" spans="1:1" x14ac:dyDescent="0.2">
      <c r="A1661" s="1"/>
    </row>
    <row r="1662" spans="1:1" x14ac:dyDescent="0.2">
      <c r="A1662" s="1"/>
    </row>
    <row r="1663" spans="1:1" x14ac:dyDescent="0.2">
      <c r="A1663" s="1"/>
    </row>
    <row r="1664" spans="1:1" x14ac:dyDescent="0.2">
      <c r="A1664" s="1"/>
    </row>
    <row r="1665" spans="1:1" x14ac:dyDescent="0.2">
      <c r="A1665" s="1"/>
    </row>
    <row r="1666" spans="1:1" x14ac:dyDescent="0.2">
      <c r="A1666" s="1"/>
    </row>
    <row r="1667" spans="1:1" x14ac:dyDescent="0.2">
      <c r="A1667" s="1"/>
    </row>
    <row r="1668" spans="1:1" x14ac:dyDescent="0.2">
      <c r="A1668" s="1"/>
    </row>
    <row r="1669" spans="1:1" x14ac:dyDescent="0.2">
      <c r="A1669" s="1"/>
    </row>
    <row r="1670" spans="1:1" x14ac:dyDescent="0.2">
      <c r="A1670" s="1"/>
    </row>
    <row r="1671" spans="1:1" x14ac:dyDescent="0.2">
      <c r="A1671" s="1"/>
    </row>
    <row r="1672" spans="1:1" x14ac:dyDescent="0.2">
      <c r="A1672" s="1"/>
    </row>
    <row r="1673" spans="1:1" x14ac:dyDescent="0.2">
      <c r="A1673" s="1"/>
    </row>
    <row r="1674" spans="1:1" x14ac:dyDescent="0.2">
      <c r="A1674" s="1"/>
    </row>
    <row r="1675" spans="1:1" x14ac:dyDescent="0.2">
      <c r="A1675" s="1"/>
    </row>
    <row r="1676" spans="1:1" x14ac:dyDescent="0.2">
      <c r="A1676" s="1"/>
    </row>
    <row r="1677" spans="1:1" x14ac:dyDescent="0.2">
      <c r="A1677" s="1"/>
    </row>
    <row r="1678" spans="1:1" x14ac:dyDescent="0.2">
      <c r="A1678" s="1"/>
    </row>
    <row r="1679" spans="1:1" x14ac:dyDescent="0.2">
      <c r="A1679" s="1"/>
    </row>
    <row r="1680" spans="1:1" x14ac:dyDescent="0.2">
      <c r="A1680" s="1"/>
    </row>
    <row r="1681" spans="1:1" x14ac:dyDescent="0.2">
      <c r="A1681" s="1"/>
    </row>
    <row r="1682" spans="1:1" x14ac:dyDescent="0.2">
      <c r="A1682" s="1"/>
    </row>
    <row r="1683" spans="1:1" x14ac:dyDescent="0.2">
      <c r="A1683" s="1"/>
    </row>
    <row r="1684" spans="1:1" x14ac:dyDescent="0.2">
      <c r="A1684" s="1"/>
    </row>
    <row r="1685" spans="1:1" x14ac:dyDescent="0.2">
      <c r="A1685" s="1"/>
    </row>
    <row r="1686" spans="1:1" x14ac:dyDescent="0.2">
      <c r="A1686" s="1"/>
    </row>
    <row r="1687" spans="1:1" x14ac:dyDescent="0.2">
      <c r="A1687" s="1"/>
    </row>
    <row r="1688" spans="1:1" x14ac:dyDescent="0.2">
      <c r="A1688" s="1"/>
    </row>
    <row r="1689" spans="1:1" x14ac:dyDescent="0.2">
      <c r="A1689" s="1"/>
    </row>
    <row r="1690" spans="1:1" x14ac:dyDescent="0.2">
      <c r="A1690" s="1"/>
    </row>
    <row r="1691" spans="1:1" x14ac:dyDescent="0.2">
      <c r="A1691" s="1"/>
    </row>
    <row r="1692" spans="1:1" x14ac:dyDescent="0.2">
      <c r="A1692" s="1"/>
    </row>
    <row r="1693" spans="1:1" x14ac:dyDescent="0.2">
      <c r="A1693" s="1"/>
    </row>
    <row r="1694" spans="1:1" x14ac:dyDescent="0.2">
      <c r="A1694" s="1"/>
    </row>
    <row r="1695" spans="1:1" x14ac:dyDescent="0.2">
      <c r="A1695" s="1"/>
    </row>
    <row r="1696" spans="1:1" x14ac:dyDescent="0.2">
      <c r="A1696" s="1"/>
    </row>
    <row r="1697" spans="1:1" x14ac:dyDescent="0.2">
      <c r="A1697" s="1"/>
    </row>
    <row r="1698" spans="1:1" x14ac:dyDescent="0.2">
      <c r="A1698" s="1"/>
    </row>
    <row r="1699" spans="1:1" x14ac:dyDescent="0.2">
      <c r="A1699" s="1"/>
    </row>
    <row r="1700" spans="1:1" x14ac:dyDescent="0.2">
      <c r="A1700" s="1"/>
    </row>
    <row r="1701" spans="1:1" x14ac:dyDescent="0.2">
      <c r="A1701" s="1"/>
    </row>
    <row r="1702" spans="1:1" x14ac:dyDescent="0.2">
      <c r="A1702" s="1"/>
    </row>
    <row r="1703" spans="1:1" x14ac:dyDescent="0.2">
      <c r="A1703" s="1"/>
    </row>
    <row r="1704" spans="1:1" x14ac:dyDescent="0.2">
      <c r="A1704" s="1"/>
    </row>
    <row r="1705" spans="1:1" x14ac:dyDescent="0.2">
      <c r="A1705" s="1"/>
    </row>
    <row r="1706" spans="1:1" x14ac:dyDescent="0.2">
      <c r="A1706" s="1"/>
    </row>
    <row r="1707" spans="1:1" x14ac:dyDescent="0.2">
      <c r="A1707" s="1"/>
    </row>
    <row r="1708" spans="1:1" x14ac:dyDescent="0.2">
      <c r="A1708" s="1"/>
    </row>
    <row r="1709" spans="1:1" x14ac:dyDescent="0.2">
      <c r="A1709" s="1"/>
    </row>
    <row r="1710" spans="1:1" x14ac:dyDescent="0.2">
      <c r="A1710" s="1"/>
    </row>
    <row r="1711" spans="1:1" x14ac:dyDescent="0.2">
      <c r="A1711" s="1"/>
    </row>
    <row r="1712" spans="1:1" x14ac:dyDescent="0.2">
      <c r="A1712" s="1"/>
    </row>
    <row r="1713" spans="1:1" x14ac:dyDescent="0.2">
      <c r="A1713" s="1"/>
    </row>
    <row r="1714" spans="1:1" x14ac:dyDescent="0.2">
      <c r="A1714" s="1"/>
    </row>
    <row r="1715" spans="1:1" x14ac:dyDescent="0.2">
      <c r="A1715" s="1"/>
    </row>
    <row r="1716" spans="1:1" x14ac:dyDescent="0.2">
      <c r="A1716" s="1"/>
    </row>
    <row r="1717" spans="1:1" x14ac:dyDescent="0.2">
      <c r="A1717" s="1"/>
    </row>
    <row r="1718" spans="1:1" x14ac:dyDescent="0.2">
      <c r="A1718" s="1"/>
    </row>
    <row r="1719" spans="1:1" x14ac:dyDescent="0.2">
      <c r="A1719" s="1"/>
    </row>
    <row r="1720" spans="1:1" x14ac:dyDescent="0.2">
      <c r="A1720" s="1"/>
    </row>
    <row r="1721" spans="1:1" x14ac:dyDescent="0.2">
      <c r="A1721" s="1"/>
    </row>
    <row r="1722" spans="1:1" x14ac:dyDescent="0.2">
      <c r="A1722" s="1"/>
    </row>
    <row r="1723" spans="1:1" x14ac:dyDescent="0.2">
      <c r="A1723" s="1"/>
    </row>
    <row r="1724" spans="1:1" x14ac:dyDescent="0.2">
      <c r="A1724" s="1"/>
    </row>
    <row r="1725" spans="1:1" x14ac:dyDescent="0.2">
      <c r="A1725" s="1"/>
    </row>
    <row r="1726" spans="1:1" x14ac:dyDescent="0.2">
      <c r="A1726" s="1"/>
    </row>
    <row r="1727" spans="1:1" x14ac:dyDescent="0.2">
      <c r="A1727" s="1"/>
    </row>
    <row r="1728" spans="1:1" x14ac:dyDescent="0.2">
      <c r="A1728" s="1"/>
    </row>
    <row r="1729" spans="1:1" x14ac:dyDescent="0.2">
      <c r="A1729" s="1"/>
    </row>
    <row r="1730" spans="1:1" x14ac:dyDescent="0.2">
      <c r="A1730" s="1"/>
    </row>
    <row r="1731" spans="1:1" x14ac:dyDescent="0.2">
      <c r="A1731" s="1"/>
    </row>
    <row r="1732" spans="1:1" x14ac:dyDescent="0.2">
      <c r="A1732" s="1"/>
    </row>
    <row r="1733" spans="1:1" x14ac:dyDescent="0.2">
      <c r="A1733" s="1"/>
    </row>
    <row r="1734" spans="1:1" x14ac:dyDescent="0.2">
      <c r="A1734" s="1"/>
    </row>
    <row r="1735" spans="1:1" x14ac:dyDescent="0.2">
      <c r="A1735" s="1"/>
    </row>
    <row r="1736" spans="1:1" x14ac:dyDescent="0.2">
      <c r="A1736" s="1"/>
    </row>
    <row r="1737" spans="1:1" x14ac:dyDescent="0.2">
      <c r="A1737" s="1"/>
    </row>
    <row r="1738" spans="1:1" x14ac:dyDescent="0.2">
      <c r="A1738" s="1"/>
    </row>
    <row r="1739" spans="1:1" x14ac:dyDescent="0.2">
      <c r="A1739" s="1"/>
    </row>
    <row r="1740" spans="1:1" x14ac:dyDescent="0.2">
      <c r="A1740" s="1"/>
    </row>
    <row r="1741" spans="1:1" x14ac:dyDescent="0.2">
      <c r="A1741" s="1"/>
    </row>
    <row r="1742" spans="1:1" x14ac:dyDescent="0.2">
      <c r="A1742" s="1"/>
    </row>
    <row r="1743" spans="1:1" x14ac:dyDescent="0.2">
      <c r="A1743" s="1"/>
    </row>
    <row r="1744" spans="1:1" x14ac:dyDescent="0.2">
      <c r="A1744" s="1"/>
    </row>
    <row r="1745" spans="1:1" x14ac:dyDescent="0.2">
      <c r="A1745" s="1"/>
    </row>
    <row r="1746" spans="1:1" x14ac:dyDescent="0.2">
      <c r="A1746" s="1"/>
    </row>
    <row r="1747" spans="1:1" x14ac:dyDescent="0.2">
      <c r="A1747" s="1"/>
    </row>
    <row r="1748" spans="1:1" x14ac:dyDescent="0.2">
      <c r="A1748" s="1"/>
    </row>
    <row r="1749" spans="1:1" x14ac:dyDescent="0.2">
      <c r="A1749" s="1"/>
    </row>
    <row r="1750" spans="1:1" x14ac:dyDescent="0.2">
      <c r="A1750" s="1"/>
    </row>
    <row r="1751" spans="1:1" x14ac:dyDescent="0.2">
      <c r="A1751" s="1"/>
    </row>
    <row r="1752" spans="1:1" x14ac:dyDescent="0.2">
      <c r="A1752" s="1"/>
    </row>
    <row r="1753" spans="1:1" x14ac:dyDescent="0.2">
      <c r="A1753" s="1"/>
    </row>
    <row r="1754" spans="1:1" x14ac:dyDescent="0.2">
      <c r="A1754" s="1"/>
    </row>
    <row r="1755" spans="1:1" x14ac:dyDescent="0.2">
      <c r="A1755" s="1"/>
    </row>
    <row r="1756" spans="1:1" x14ac:dyDescent="0.2">
      <c r="A1756" s="1"/>
    </row>
    <row r="1757" spans="1:1" x14ac:dyDescent="0.2">
      <c r="A1757" s="1"/>
    </row>
    <row r="1758" spans="1:1" x14ac:dyDescent="0.2">
      <c r="A1758" s="1"/>
    </row>
    <row r="1759" spans="1:1" x14ac:dyDescent="0.2">
      <c r="A1759" s="1"/>
    </row>
    <row r="1760" spans="1:1" x14ac:dyDescent="0.2">
      <c r="A1760" s="1"/>
    </row>
    <row r="1761" spans="1:1" x14ac:dyDescent="0.2">
      <c r="A1761" s="1"/>
    </row>
    <row r="1762" spans="1:1" x14ac:dyDescent="0.2">
      <c r="A1762" s="1"/>
    </row>
    <row r="1763" spans="1:1" x14ac:dyDescent="0.2">
      <c r="A1763" s="1"/>
    </row>
    <row r="1764" spans="1:1" x14ac:dyDescent="0.2">
      <c r="A1764" s="1"/>
    </row>
    <row r="1765" spans="1:1" x14ac:dyDescent="0.2">
      <c r="A1765" s="1"/>
    </row>
    <row r="1766" spans="1:1" x14ac:dyDescent="0.2">
      <c r="A1766" s="1"/>
    </row>
    <row r="1767" spans="1:1" x14ac:dyDescent="0.2">
      <c r="A1767" s="1"/>
    </row>
    <row r="1768" spans="1:1" x14ac:dyDescent="0.2">
      <c r="A1768" s="1"/>
    </row>
    <row r="1769" spans="1:1" x14ac:dyDescent="0.2">
      <c r="A1769" s="1"/>
    </row>
    <row r="1770" spans="1:1" x14ac:dyDescent="0.2">
      <c r="A1770" s="1"/>
    </row>
    <row r="1771" spans="1:1" x14ac:dyDescent="0.2">
      <c r="A1771" s="1"/>
    </row>
    <row r="1772" spans="1:1" x14ac:dyDescent="0.2">
      <c r="A1772" s="1"/>
    </row>
    <row r="1773" spans="1:1" x14ac:dyDescent="0.2">
      <c r="A1773" s="1"/>
    </row>
    <row r="1774" spans="1:1" x14ac:dyDescent="0.2">
      <c r="A1774" s="1"/>
    </row>
    <row r="1775" spans="1:1" x14ac:dyDescent="0.2">
      <c r="A1775" s="1"/>
    </row>
    <row r="1776" spans="1:1" x14ac:dyDescent="0.2">
      <c r="A1776" s="1"/>
    </row>
    <row r="1777" spans="1:1" x14ac:dyDescent="0.2">
      <c r="A1777" s="1"/>
    </row>
    <row r="1778" spans="1:1" x14ac:dyDescent="0.2">
      <c r="A1778" s="1"/>
    </row>
    <row r="1779" spans="1:1" x14ac:dyDescent="0.2">
      <c r="A1779" s="1"/>
    </row>
    <row r="1780" spans="1:1" x14ac:dyDescent="0.2">
      <c r="A1780" s="1"/>
    </row>
    <row r="1781" spans="1:1" x14ac:dyDescent="0.2">
      <c r="A1781" s="1"/>
    </row>
    <row r="1782" spans="1:1" x14ac:dyDescent="0.2">
      <c r="A1782" s="1"/>
    </row>
    <row r="1783" spans="1:1" x14ac:dyDescent="0.2">
      <c r="A1783" s="1"/>
    </row>
    <row r="1784" spans="1:1" x14ac:dyDescent="0.2">
      <c r="A1784" s="1"/>
    </row>
    <row r="1785" spans="1:1" x14ac:dyDescent="0.2">
      <c r="A1785" s="1"/>
    </row>
    <row r="1786" spans="1:1" x14ac:dyDescent="0.2">
      <c r="A1786" s="1"/>
    </row>
    <row r="1787" spans="1:1" x14ac:dyDescent="0.2">
      <c r="A1787" s="1"/>
    </row>
    <row r="1788" spans="1:1" x14ac:dyDescent="0.2">
      <c r="A1788" s="1"/>
    </row>
    <row r="1789" spans="1:1" x14ac:dyDescent="0.2">
      <c r="A1789" s="1"/>
    </row>
    <row r="1790" spans="1:1" x14ac:dyDescent="0.2">
      <c r="A1790" s="1"/>
    </row>
    <row r="1791" spans="1:1" x14ac:dyDescent="0.2">
      <c r="A1791" s="1"/>
    </row>
    <row r="1792" spans="1:1" x14ac:dyDescent="0.2">
      <c r="A1792" s="1"/>
    </row>
    <row r="1793" spans="1:1" x14ac:dyDescent="0.2">
      <c r="A1793" s="1"/>
    </row>
    <row r="1794" spans="1:1" x14ac:dyDescent="0.2">
      <c r="A1794" s="1"/>
    </row>
    <row r="1795" spans="1:1" x14ac:dyDescent="0.2">
      <c r="A1795" s="1"/>
    </row>
    <row r="1796" spans="1:1" x14ac:dyDescent="0.2">
      <c r="A1796" s="1"/>
    </row>
    <row r="1797" spans="1:1" x14ac:dyDescent="0.2">
      <c r="A1797" s="1"/>
    </row>
    <row r="1798" spans="1:1" x14ac:dyDescent="0.2">
      <c r="A1798" s="1"/>
    </row>
    <row r="1799" spans="1:1" x14ac:dyDescent="0.2">
      <c r="A1799" s="1"/>
    </row>
    <row r="1800" spans="1:1" x14ac:dyDescent="0.2">
      <c r="A1800" s="1"/>
    </row>
    <row r="1801" spans="1:1" x14ac:dyDescent="0.2">
      <c r="A1801" s="1"/>
    </row>
    <row r="1802" spans="1:1" x14ac:dyDescent="0.2">
      <c r="A1802" s="1"/>
    </row>
    <row r="1803" spans="1:1" x14ac:dyDescent="0.2">
      <c r="A1803" s="1"/>
    </row>
    <row r="1804" spans="1:1" x14ac:dyDescent="0.2">
      <c r="A1804" s="1"/>
    </row>
    <row r="1805" spans="1:1" x14ac:dyDescent="0.2">
      <c r="A1805" s="1"/>
    </row>
    <row r="1806" spans="1:1" x14ac:dyDescent="0.2">
      <c r="A1806" s="1"/>
    </row>
    <row r="1807" spans="1:1" x14ac:dyDescent="0.2">
      <c r="A1807" s="1"/>
    </row>
    <row r="1808" spans="1:1" x14ac:dyDescent="0.2">
      <c r="A1808" s="1"/>
    </row>
    <row r="1809" spans="1:1" x14ac:dyDescent="0.2">
      <c r="A1809" s="1"/>
    </row>
    <row r="1810" spans="1:1" x14ac:dyDescent="0.2">
      <c r="A1810" s="1"/>
    </row>
    <row r="1811" spans="1:1" x14ac:dyDescent="0.2">
      <c r="A1811" s="1"/>
    </row>
    <row r="1812" spans="1:1" x14ac:dyDescent="0.2">
      <c r="A1812" s="1"/>
    </row>
    <row r="1813" spans="1:1" x14ac:dyDescent="0.2">
      <c r="A1813" s="1"/>
    </row>
    <row r="1814" spans="1:1" x14ac:dyDescent="0.2">
      <c r="A1814" s="1"/>
    </row>
    <row r="1815" spans="1:1" x14ac:dyDescent="0.2">
      <c r="A1815" s="1"/>
    </row>
    <row r="1816" spans="1:1" x14ac:dyDescent="0.2">
      <c r="A1816" s="1"/>
    </row>
    <row r="1817" spans="1:1" x14ac:dyDescent="0.2">
      <c r="A1817" s="1"/>
    </row>
    <row r="1818" spans="1:1" x14ac:dyDescent="0.2">
      <c r="A1818" s="1"/>
    </row>
    <row r="1819" spans="1:1" x14ac:dyDescent="0.2">
      <c r="A1819" s="1"/>
    </row>
    <row r="1820" spans="1:1" x14ac:dyDescent="0.2">
      <c r="A1820" s="1"/>
    </row>
    <row r="1821" spans="1:1" x14ac:dyDescent="0.2">
      <c r="A1821" s="1"/>
    </row>
    <row r="1822" spans="1:1" x14ac:dyDescent="0.2">
      <c r="A1822" s="1"/>
    </row>
    <row r="1823" spans="1:1" x14ac:dyDescent="0.2">
      <c r="A1823" s="1"/>
    </row>
    <row r="1824" spans="1:1" x14ac:dyDescent="0.2">
      <c r="A1824" s="1"/>
    </row>
    <row r="1825" spans="1:1" x14ac:dyDescent="0.2">
      <c r="A1825" s="1"/>
    </row>
    <row r="1826" spans="1:1" x14ac:dyDescent="0.2">
      <c r="A1826" s="1"/>
    </row>
    <row r="1827" spans="1:1" x14ac:dyDescent="0.2">
      <c r="A1827" s="1"/>
    </row>
    <row r="1828" spans="1:1" x14ac:dyDescent="0.2">
      <c r="A1828" s="1"/>
    </row>
    <row r="1829" spans="1:1" x14ac:dyDescent="0.2">
      <c r="A1829" s="1"/>
    </row>
    <row r="1830" spans="1:1" x14ac:dyDescent="0.2">
      <c r="A1830" s="1"/>
    </row>
    <row r="1831" spans="1:1" x14ac:dyDescent="0.2">
      <c r="A1831" s="1"/>
    </row>
    <row r="1832" spans="1:1" x14ac:dyDescent="0.2">
      <c r="A1832" s="1"/>
    </row>
    <row r="1833" spans="1:1" x14ac:dyDescent="0.2">
      <c r="A1833" s="1"/>
    </row>
    <row r="1834" spans="1:1" x14ac:dyDescent="0.2">
      <c r="A1834" s="1"/>
    </row>
    <row r="1835" spans="1:1" x14ac:dyDescent="0.2">
      <c r="A1835" s="1"/>
    </row>
    <row r="1836" spans="1:1" x14ac:dyDescent="0.2">
      <c r="A1836" s="1"/>
    </row>
    <row r="1837" spans="1:1" x14ac:dyDescent="0.2">
      <c r="A1837" s="1"/>
    </row>
    <row r="1838" spans="1:1" x14ac:dyDescent="0.2">
      <c r="A1838" s="1"/>
    </row>
    <row r="1839" spans="1:1" x14ac:dyDescent="0.2">
      <c r="A1839" s="1"/>
    </row>
    <row r="1840" spans="1:1" x14ac:dyDescent="0.2">
      <c r="A1840" s="1"/>
    </row>
    <row r="1841" spans="1:1" x14ac:dyDescent="0.2">
      <c r="A1841" s="1"/>
    </row>
    <row r="1842" spans="1:1" x14ac:dyDescent="0.2">
      <c r="A1842" s="1"/>
    </row>
    <row r="1843" spans="1:1" x14ac:dyDescent="0.2">
      <c r="A1843" s="1"/>
    </row>
    <row r="1844" spans="1:1" x14ac:dyDescent="0.2">
      <c r="A1844" s="1"/>
    </row>
    <row r="1845" spans="1:1" x14ac:dyDescent="0.2">
      <c r="A1845" s="1"/>
    </row>
    <row r="1846" spans="1:1" x14ac:dyDescent="0.2">
      <c r="A1846" s="1"/>
    </row>
    <row r="1847" spans="1:1" x14ac:dyDescent="0.2">
      <c r="A1847" s="1"/>
    </row>
    <row r="1848" spans="1:1" x14ac:dyDescent="0.2">
      <c r="A1848" s="1"/>
    </row>
    <row r="1849" spans="1:1" x14ac:dyDescent="0.2">
      <c r="A1849" s="1"/>
    </row>
    <row r="1850" spans="1:1" x14ac:dyDescent="0.2">
      <c r="A1850" s="1"/>
    </row>
    <row r="1851" spans="1:1" x14ac:dyDescent="0.2">
      <c r="A1851" s="1"/>
    </row>
    <row r="1852" spans="1:1" x14ac:dyDescent="0.2">
      <c r="A1852" s="1"/>
    </row>
    <row r="1853" spans="1:1" x14ac:dyDescent="0.2">
      <c r="A1853" s="1"/>
    </row>
    <row r="1854" spans="1:1" x14ac:dyDescent="0.2">
      <c r="A1854" s="1"/>
    </row>
    <row r="1855" spans="1:1" x14ac:dyDescent="0.2">
      <c r="A1855" s="1"/>
    </row>
    <row r="1856" spans="1:1" x14ac:dyDescent="0.2">
      <c r="A1856" s="1"/>
    </row>
    <row r="1857" spans="1:1" x14ac:dyDescent="0.2">
      <c r="A1857" s="1"/>
    </row>
    <row r="1858" spans="1:1" x14ac:dyDescent="0.2">
      <c r="A1858" s="1"/>
    </row>
    <row r="1859" spans="1:1" x14ac:dyDescent="0.2">
      <c r="A1859" s="1"/>
    </row>
    <row r="1860" spans="1:1" x14ac:dyDescent="0.2">
      <c r="A1860" s="1"/>
    </row>
    <row r="1861" spans="1:1" x14ac:dyDescent="0.2">
      <c r="A1861" s="1"/>
    </row>
    <row r="1862" spans="1:1" x14ac:dyDescent="0.2">
      <c r="A1862" s="1"/>
    </row>
    <row r="1863" spans="1:1" x14ac:dyDescent="0.2">
      <c r="A1863" s="1"/>
    </row>
    <row r="1864" spans="1:1" x14ac:dyDescent="0.2">
      <c r="A1864" s="1"/>
    </row>
    <row r="1865" spans="1:1" x14ac:dyDescent="0.2">
      <c r="A1865" s="1"/>
    </row>
    <row r="1866" spans="1:1" x14ac:dyDescent="0.2">
      <c r="A1866" s="1"/>
    </row>
    <row r="1867" spans="1:1" x14ac:dyDescent="0.2">
      <c r="A1867" s="1"/>
    </row>
    <row r="1868" spans="1:1" x14ac:dyDescent="0.2">
      <c r="A1868" s="1"/>
    </row>
    <row r="1869" spans="1:1" x14ac:dyDescent="0.2">
      <c r="A1869" s="1"/>
    </row>
    <row r="1870" spans="1:1" x14ac:dyDescent="0.2">
      <c r="A1870" s="1"/>
    </row>
    <row r="1871" spans="1:1" x14ac:dyDescent="0.2">
      <c r="A1871" s="1"/>
    </row>
    <row r="1872" spans="1:1" x14ac:dyDescent="0.2">
      <c r="A1872" s="1"/>
    </row>
    <row r="1873" spans="1:1" x14ac:dyDescent="0.2">
      <c r="A1873" s="1"/>
    </row>
    <row r="1874" spans="1:1" x14ac:dyDescent="0.2">
      <c r="A1874" s="1"/>
    </row>
    <row r="1875" spans="1:1" x14ac:dyDescent="0.2">
      <c r="A1875" s="1"/>
    </row>
    <row r="1876" spans="1:1" x14ac:dyDescent="0.2">
      <c r="A1876" s="1"/>
    </row>
    <row r="1877" spans="1:1" x14ac:dyDescent="0.2">
      <c r="A1877" s="1"/>
    </row>
    <row r="1878" spans="1:1" x14ac:dyDescent="0.2">
      <c r="A1878" s="1"/>
    </row>
    <row r="1879" spans="1:1" x14ac:dyDescent="0.2">
      <c r="A1879" s="1"/>
    </row>
    <row r="1880" spans="1:1" x14ac:dyDescent="0.2">
      <c r="A1880" s="1"/>
    </row>
    <row r="1881" spans="1:1" x14ac:dyDescent="0.2">
      <c r="A1881" s="1"/>
    </row>
    <row r="1882" spans="1:1" x14ac:dyDescent="0.2">
      <c r="A1882" s="1"/>
    </row>
    <row r="1883" spans="1:1" x14ac:dyDescent="0.2">
      <c r="A1883" s="1"/>
    </row>
    <row r="1884" spans="1:1" x14ac:dyDescent="0.2">
      <c r="A1884" s="1"/>
    </row>
    <row r="1885" spans="1:1" x14ac:dyDescent="0.2">
      <c r="A1885" s="1"/>
    </row>
    <row r="1886" spans="1:1" x14ac:dyDescent="0.2">
      <c r="A1886" s="1"/>
    </row>
    <row r="1887" spans="1:1" x14ac:dyDescent="0.2">
      <c r="A1887" s="1"/>
    </row>
    <row r="1888" spans="1:1" x14ac:dyDescent="0.2">
      <c r="A1888" s="1"/>
    </row>
    <row r="1889" spans="1:1" x14ac:dyDescent="0.2">
      <c r="A1889" s="1"/>
    </row>
    <row r="1890" spans="1:1" x14ac:dyDescent="0.2">
      <c r="A1890" s="1"/>
    </row>
    <row r="1891" spans="1:1" x14ac:dyDescent="0.2">
      <c r="A1891" s="1"/>
    </row>
    <row r="1892" spans="1:1" x14ac:dyDescent="0.2">
      <c r="A1892" s="1"/>
    </row>
    <row r="1893" spans="1:1" x14ac:dyDescent="0.2">
      <c r="A1893" s="1"/>
    </row>
    <row r="1894" spans="1:1" x14ac:dyDescent="0.2">
      <c r="A1894" s="1"/>
    </row>
    <row r="1895" spans="1:1" x14ac:dyDescent="0.2">
      <c r="A1895" s="1"/>
    </row>
    <row r="1896" spans="1:1" x14ac:dyDescent="0.2">
      <c r="A1896" s="1"/>
    </row>
    <row r="1897" spans="1:1" x14ac:dyDescent="0.2">
      <c r="A1897" s="1"/>
    </row>
    <row r="1898" spans="1:1" x14ac:dyDescent="0.2">
      <c r="A1898" s="1"/>
    </row>
    <row r="1899" spans="1:1" x14ac:dyDescent="0.2">
      <c r="A1899" s="1"/>
    </row>
    <row r="1900" spans="1:1" x14ac:dyDescent="0.2">
      <c r="A1900" s="1"/>
    </row>
    <row r="1901" spans="1:1" x14ac:dyDescent="0.2">
      <c r="A1901" s="1"/>
    </row>
    <row r="1902" spans="1:1" x14ac:dyDescent="0.2">
      <c r="A1902" s="1"/>
    </row>
    <row r="1903" spans="1:1" x14ac:dyDescent="0.2">
      <c r="A1903" s="1"/>
    </row>
    <row r="1904" spans="1:1" x14ac:dyDescent="0.2">
      <c r="A1904" s="1"/>
    </row>
    <row r="1905" spans="1:1" x14ac:dyDescent="0.2">
      <c r="A1905" s="1"/>
    </row>
    <row r="1906" spans="1:1" x14ac:dyDescent="0.2">
      <c r="A1906" s="1"/>
    </row>
    <row r="1907" spans="1:1" x14ac:dyDescent="0.2">
      <c r="A1907" s="1"/>
    </row>
    <row r="1908" spans="1:1" x14ac:dyDescent="0.2">
      <c r="A1908" s="1"/>
    </row>
    <row r="1909" spans="1:1" x14ac:dyDescent="0.2">
      <c r="A1909" s="1"/>
    </row>
    <row r="1910" spans="1:1" x14ac:dyDescent="0.2">
      <c r="A1910" s="1"/>
    </row>
    <row r="1911" spans="1:1" x14ac:dyDescent="0.2">
      <c r="A1911" s="1"/>
    </row>
    <row r="1912" spans="1:1" x14ac:dyDescent="0.2">
      <c r="A1912" s="1"/>
    </row>
    <row r="1913" spans="1:1" x14ac:dyDescent="0.2">
      <c r="A1913" s="1"/>
    </row>
    <row r="1914" spans="1:1" x14ac:dyDescent="0.2">
      <c r="A1914" s="1"/>
    </row>
    <row r="1915" spans="1:1" x14ac:dyDescent="0.2">
      <c r="A1915" s="1"/>
    </row>
    <row r="1916" spans="1:1" x14ac:dyDescent="0.2">
      <c r="A1916" s="1"/>
    </row>
    <row r="1917" spans="1:1" x14ac:dyDescent="0.2">
      <c r="A1917" s="1"/>
    </row>
    <row r="1918" spans="1:1" x14ac:dyDescent="0.2">
      <c r="A1918" s="1"/>
    </row>
    <row r="1919" spans="1:1" x14ac:dyDescent="0.2">
      <c r="A1919" s="1"/>
    </row>
    <row r="1920" spans="1:1" x14ac:dyDescent="0.2">
      <c r="A1920" s="1"/>
    </row>
    <row r="1921" spans="1:1" x14ac:dyDescent="0.2">
      <c r="A1921" s="1"/>
    </row>
    <row r="1922" spans="1:1" x14ac:dyDescent="0.2">
      <c r="A1922" s="1"/>
    </row>
    <row r="1923" spans="1:1" x14ac:dyDescent="0.2">
      <c r="A1923" s="1"/>
    </row>
    <row r="1924" spans="1:1" x14ac:dyDescent="0.2">
      <c r="A1924" s="1"/>
    </row>
    <row r="1925" spans="1:1" x14ac:dyDescent="0.2">
      <c r="A1925" s="1"/>
    </row>
    <row r="1926" spans="1:1" x14ac:dyDescent="0.2">
      <c r="A1926" s="1"/>
    </row>
    <row r="1927" spans="1:1" x14ac:dyDescent="0.2">
      <c r="A1927" s="1"/>
    </row>
    <row r="1928" spans="1:1" x14ac:dyDescent="0.2">
      <c r="A1928" s="1"/>
    </row>
    <row r="1929" spans="1:1" x14ac:dyDescent="0.2">
      <c r="A1929" s="1"/>
    </row>
    <row r="1930" spans="1:1" x14ac:dyDescent="0.2">
      <c r="A1930" s="1"/>
    </row>
    <row r="1931" spans="1:1" x14ac:dyDescent="0.2">
      <c r="A1931" s="1"/>
    </row>
    <row r="1932" spans="1:1" x14ac:dyDescent="0.2">
      <c r="A1932" s="1"/>
    </row>
    <row r="1933" spans="1:1" x14ac:dyDescent="0.2">
      <c r="A1933" s="1"/>
    </row>
    <row r="1934" spans="1:1" x14ac:dyDescent="0.2">
      <c r="A1934" s="1"/>
    </row>
    <row r="1935" spans="1:1" x14ac:dyDescent="0.2">
      <c r="A1935" s="1"/>
    </row>
    <row r="1936" spans="1:1" x14ac:dyDescent="0.2">
      <c r="A1936" s="1"/>
    </row>
    <row r="1937" spans="1:1" x14ac:dyDescent="0.2">
      <c r="A1937" s="1"/>
    </row>
    <row r="1938" spans="1:1" x14ac:dyDescent="0.2">
      <c r="A1938" s="1"/>
    </row>
    <row r="1939" spans="1:1" x14ac:dyDescent="0.2">
      <c r="A1939" s="1"/>
    </row>
    <row r="1940" spans="1:1" x14ac:dyDescent="0.2">
      <c r="A1940" s="1"/>
    </row>
    <row r="1941" spans="1:1" x14ac:dyDescent="0.2">
      <c r="A1941" s="1"/>
    </row>
    <row r="1942" spans="1:1" x14ac:dyDescent="0.2">
      <c r="A1942" s="1"/>
    </row>
    <row r="1943" spans="1:1" x14ac:dyDescent="0.2">
      <c r="A1943" s="1"/>
    </row>
    <row r="1944" spans="1:1" x14ac:dyDescent="0.2">
      <c r="A1944" s="1"/>
    </row>
    <row r="1945" spans="1:1" x14ac:dyDescent="0.2">
      <c r="A1945" s="1"/>
    </row>
    <row r="1946" spans="1:1" x14ac:dyDescent="0.2">
      <c r="A1946" s="1"/>
    </row>
    <row r="1947" spans="1:1" x14ac:dyDescent="0.2">
      <c r="A1947" s="1"/>
    </row>
    <row r="1948" spans="1:1" x14ac:dyDescent="0.2">
      <c r="A1948" s="1"/>
    </row>
    <row r="1949" spans="1:1" x14ac:dyDescent="0.2">
      <c r="A1949" s="1"/>
    </row>
    <row r="1950" spans="1:1" x14ac:dyDescent="0.2">
      <c r="A1950" s="1"/>
    </row>
    <row r="1951" spans="1:1" x14ac:dyDescent="0.2">
      <c r="A1951" s="1"/>
    </row>
    <row r="1952" spans="1:1" x14ac:dyDescent="0.2">
      <c r="A1952" s="1"/>
    </row>
    <row r="1953" spans="1:1" x14ac:dyDescent="0.2">
      <c r="A1953" s="1"/>
    </row>
    <row r="1954" spans="1:1" x14ac:dyDescent="0.2">
      <c r="A1954" s="1"/>
    </row>
    <row r="1955" spans="1:1" x14ac:dyDescent="0.2">
      <c r="A1955" s="1"/>
    </row>
    <row r="1956" spans="1:1" x14ac:dyDescent="0.2">
      <c r="A1956" s="1"/>
    </row>
    <row r="1957" spans="1:1" x14ac:dyDescent="0.2">
      <c r="A1957" s="1"/>
    </row>
    <row r="1958" spans="1:1" x14ac:dyDescent="0.2">
      <c r="A1958" s="1"/>
    </row>
    <row r="1959" spans="1:1" x14ac:dyDescent="0.2">
      <c r="A1959" s="1"/>
    </row>
    <row r="1960" spans="1:1" x14ac:dyDescent="0.2">
      <c r="A1960" s="1"/>
    </row>
    <row r="1961" spans="1:1" x14ac:dyDescent="0.2">
      <c r="A1961" s="1"/>
    </row>
    <row r="1962" spans="1:1" x14ac:dyDescent="0.2">
      <c r="A1962" s="1"/>
    </row>
    <row r="1963" spans="1:1" x14ac:dyDescent="0.2">
      <c r="A1963" s="1"/>
    </row>
    <row r="1964" spans="1:1" x14ac:dyDescent="0.2">
      <c r="A1964" s="1"/>
    </row>
    <row r="1965" spans="1:1" x14ac:dyDescent="0.2">
      <c r="A1965" s="1"/>
    </row>
    <row r="1966" spans="1:1" x14ac:dyDescent="0.2">
      <c r="A1966" s="1"/>
    </row>
    <row r="1967" spans="1:1" x14ac:dyDescent="0.2">
      <c r="A1967" s="1"/>
    </row>
    <row r="1968" spans="1:1" x14ac:dyDescent="0.2">
      <c r="A1968" s="1"/>
    </row>
    <row r="1969" spans="1:1" x14ac:dyDescent="0.2">
      <c r="A1969" s="1"/>
    </row>
    <row r="1970" spans="1:1" x14ac:dyDescent="0.2">
      <c r="A1970" s="1"/>
    </row>
    <row r="1971" spans="1:1" x14ac:dyDescent="0.2">
      <c r="A1971" s="1"/>
    </row>
    <row r="1972" spans="1:1" x14ac:dyDescent="0.2">
      <c r="A1972" s="1"/>
    </row>
    <row r="1973" spans="1:1" x14ac:dyDescent="0.2">
      <c r="A1973" s="1"/>
    </row>
    <row r="1974" spans="1:1" x14ac:dyDescent="0.2">
      <c r="A1974" s="1"/>
    </row>
    <row r="1975" spans="1:1" x14ac:dyDescent="0.2">
      <c r="A1975" s="1"/>
    </row>
    <row r="1976" spans="1:1" x14ac:dyDescent="0.2">
      <c r="A1976" s="1"/>
    </row>
    <row r="1977" spans="1:1" x14ac:dyDescent="0.2">
      <c r="A1977" s="1"/>
    </row>
    <row r="1978" spans="1:1" x14ac:dyDescent="0.2">
      <c r="A1978" s="1"/>
    </row>
    <row r="1979" spans="1:1" x14ac:dyDescent="0.2">
      <c r="A1979" s="1"/>
    </row>
    <row r="1980" spans="1:1" x14ac:dyDescent="0.2">
      <c r="A1980" s="1"/>
    </row>
    <row r="1981" spans="1:1" x14ac:dyDescent="0.2">
      <c r="A1981" s="1"/>
    </row>
    <row r="1982" spans="1:1" x14ac:dyDescent="0.2">
      <c r="A1982" s="1"/>
    </row>
    <row r="1983" spans="1:1" x14ac:dyDescent="0.2">
      <c r="A1983" s="1"/>
    </row>
    <row r="1984" spans="1:1" x14ac:dyDescent="0.2">
      <c r="A1984" s="1"/>
    </row>
    <row r="1985" spans="1:1" x14ac:dyDescent="0.2">
      <c r="A1985" s="1"/>
    </row>
    <row r="1986" spans="1:1" x14ac:dyDescent="0.2">
      <c r="A1986" s="1"/>
    </row>
    <row r="1987" spans="1:1" x14ac:dyDescent="0.2">
      <c r="A1987" s="1"/>
    </row>
    <row r="1988" spans="1:1" x14ac:dyDescent="0.2">
      <c r="A1988" s="1"/>
    </row>
    <row r="1989" spans="1:1" x14ac:dyDescent="0.2">
      <c r="A1989" s="1"/>
    </row>
    <row r="1990" spans="1:1" x14ac:dyDescent="0.2">
      <c r="A1990" s="1"/>
    </row>
    <row r="1991" spans="1:1" x14ac:dyDescent="0.2">
      <c r="A1991" s="1"/>
    </row>
    <row r="1992" spans="1:1" x14ac:dyDescent="0.2">
      <c r="A1992" s="1"/>
    </row>
    <row r="1993" spans="1:1" x14ac:dyDescent="0.2">
      <c r="A1993" s="1"/>
    </row>
    <row r="1994" spans="1:1" x14ac:dyDescent="0.2">
      <c r="A1994" s="1"/>
    </row>
    <row r="1995" spans="1:1" x14ac:dyDescent="0.2">
      <c r="A1995" s="1"/>
    </row>
    <row r="1996" spans="1:1" x14ac:dyDescent="0.2">
      <c r="A1996" s="1"/>
    </row>
    <row r="1997" spans="1:1" x14ac:dyDescent="0.2">
      <c r="A1997" s="1"/>
    </row>
    <row r="1998" spans="1:1" x14ac:dyDescent="0.2">
      <c r="A1998" s="1"/>
    </row>
    <row r="1999" spans="1:1" x14ac:dyDescent="0.2">
      <c r="A1999" s="1"/>
    </row>
    <row r="2000" spans="1:1" x14ac:dyDescent="0.2">
      <c r="A2000" s="1"/>
    </row>
    <row r="2001" spans="1:1" x14ac:dyDescent="0.2">
      <c r="A2001" s="1"/>
    </row>
    <row r="2002" spans="1:1" x14ac:dyDescent="0.2">
      <c r="A2002" s="1"/>
    </row>
    <row r="2003" spans="1:1" x14ac:dyDescent="0.2">
      <c r="A2003" s="1"/>
    </row>
    <row r="2004" spans="1:1" x14ac:dyDescent="0.2">
      <c r="A2004" s="1"/>
    </row>
    <row r="2005" spans="1:1" x14ac:dyDescent="0.2">
      <c r="A2005" s="1"/>
    </row>
    <row r="2006" spans="1:1" x14ac:dyDescent="0.2">
      <c r="A2006" s="1"/>
    </row>
    <row r="2007" spans="1:1" x14ac:dyDescent="0.2">
      <c r="A2007" s="1"/>
    </row>
    <row r="2008" spans="1:1" x14ac:dyDescent="0.2">
      <c r="A2008" s="1"/>
    </row>
    <row r="2009" spans="1:1" x14ac:dyDescent="0.2">
      <c r="A2009" s="1"/>
    </row>
    <row r="2010" spans="1:1" x14ac:dyDescent="0.2">
      <c r="A2010" s="1"/>
    </row>
    <row r="2011" spans="1:1" x14ac:dyDescent="0.2">
      <c r="A2011" s="1"/>
    </row>
    <row r="2012" spans="1:1" x14ac:dyDescent="0.2">
      <c r="A2012" s="1"/>
    </row>
    <row r="2013" spans="1:1" x14ac:dyDescent="0.2">
      <c r="A2013" s="1"/>
    </row>
    <row r="2014" spans="1:1" x14ac:dyDescent="0.2">
      <c r="A2014" s="1"/>
    </row>
    <row r="2015" spans="1:1" x14ac:dyDescent="0.2">
      <c r="A2015" s="1"/>
    </row>
    <row r="2016" spans="1:1" x14ac:dyDescent="0.2">
      <c r="A2016" s="1"/>
    </row>
    <row r="2017" spans="1:1" x14ac:dyDescent="0.2">
      <c r="A2017" s="1"/>
    </row>
    <row r="2018" spans="1:1" x14ac:dyDescent="0.2">
      <c r="A2018" s="1"/>
    </row>
    <row r="2019" spans="1:1" x14ac:dyDescent="0.2">
      <c r="A2019" s="1"/>
    </row>
    <row r="2020" spans="1:1" x14ac:dyDescent="0.2">
      <c r="A2020" s="1"/>
    </row>
    <row r="2021" spans="1:1" x14ac:dyDescent="0.2">
      <c r="A2021" s="1"/>
    </row>
    <row r="2022" spans="1:1" x14ac:dyDescent="0.2">
      <c r="A2022" s="1"/>
    </row>
    <row r="2023" spans="1:1" x14ac:dyDescent="0.2">
      <c r="A2023" s="1"/>
    </row>
    <row r="2024" spans="1:1" x14ac:dyDescent="0.2">
      <c r="A2024" s="1"/>
    </row>
    <row r="2025" spans="1:1" x14ac:dyDescent="0.2">
      <c r="A2025" s="1"/>
    </row>
    <row r="2026" spans="1:1" x14ac:dyDescent="0.2">
      <c r="A2026" s="1"/>
    </row>
    <row r="2027" spans="1:1" x14ac:dyDescent="0.2">
      <c r="A2027" s="1"/>
    </row>
    <row r="2028" spans="1:1" x14ac:dyDescent="0.2">
      <c r="A2028" s="1"/>
    </row>
    <row r="2029" spans="1:1" x14ac:dyDescent="0.2">
      <c r="A2029" s="1"/>
    </row>
    <row r="2030" spans="1:1" x14ac:dyDescent="0.2">
      <c r="A2030" s="1"/>
    </row>
    <row r="2031" spans="1:1" x14ac:dyDescent="0.2">
      <c r="A2031" s="1"/>
    </row>
    <row r="2032" spans="1:1" x14ac:dyDescent="0.2">
      <c r="A2032" s="1"/>
    </row>
    <row r="2033" spans="1:1" x14ac:dyDescent="0.2">
      <c r="A2033" s="1"/>
    </row>
    <row r="2034" spans="1:1" x14ac:dyDescent="0.2">
      <c r="A2034" s="1"/>
    </row>
    <row r="2035" spans="1:1" x14ac:dyDescent="0.2">
      <c r="A2035" s="1"/>
    </row>
    <row r="2036" spans="1:1" x14ac:dyDescent="0.2">
      <c r="A2036" s="1"/>
    </row>
    <row r="2037" spans="1:1" x14ac:dyDescent="0.2">
      <c r="A2037" s="1"/>
    </row>
    <row r="2038" spans="1:1" x14ac:dyDescent="0.2">
      <c r="A2038" s="1"/>
    </row>
    <row r="2039" spans="1:1" x14ac:dyDescent="0.2">
      <c r="A2039" s="1"/>
    </row>
    <row r="2040" spans="1:1" x14ac:dyDescent="0.2">
      <c r="A2040" s="1"/>
    </row>
    <row r="2041" spans="1:1" x14ac:dyDescent="0.2">
      <c r="A2041" s="1"/>
    </row>
    <row r="2042" spans="1:1" x14ac:dyDescent="0.2">
      <c r="A2042" s="1"/>
    </row>
    <row r="2043" spans="1:1" x14ac:dyDescent="0.2">
      <c r="A2043" s="1"/>
    </row>
    <row r="2044" spans="1:1" x14ac:dyDescent="0.2">
      <c r="A2044" s="1"/>
    </row>
    <row r="2045" spans="1:1" x14ac:dyDescent="0.2">
      <c r="A2045" s="1"/>
    </row>
    <row r="2046" spans="1:1" x14ac:dyDescent="0.2">
      <c r="A2046" s="1"/>
    </row>
    <row r="2047" spans="1:1" x14ac:dyDescent="0.2">
      <c r="A2047" s="1"/>
    </row>
    <row r="2048" spans="1:1" x14ac:dyDescent="0.2">
      <c r="A2048" s="1"/>
    </row>
    <row r="2049" spans="1:1" x14ac:dyDescent="0.2">
      <c r="A2049" s="1"/>
    </row>
    <row r="2050" spans="1:1" x14ac:dyDescent="0.2">
      <c r="A2050" s="1"/>
    </row>
    <row r="2051" spans="1:1" x14ac:dyDescent="0.2">
      <c r="A2051" s="1"/>
    </row>
    <row r="2052" spans="1:1" x14ac:dyDescent="0.2">
      <c r="A2052" s="1"/>
    </row>
    <row r="2053" spans="1:1" x14ac:dyDescent="0.2">
      <c r="A2053" s="1"/>
    </row>
    <row r="2054" spans="1:1" x14ac:dyDescent="0.2">
      <c r="A2054" s="1"/>
    </row>
    <row r="2055" spans="1:1" x14ac:dyDescent="0.2">
      <c r="A2055" s="1"/>
    </row>
    <row r="2056" spans="1:1" x14ac:dyDescent="0.2">
      <c r="A2056" s="1"/>
    </row>
    <row r="2057" spans="1:1" x14ac:dyDescent="0.2">
      <c r="A2057" s="1"/>
    </row>
    <row r="2058" spans="1:1" x14ac:dyDescent="0.2">
      <c r="A2058" s="1"/>
    </row>
    <row r="2059" spans="1:1" x14ac:dyDescent="0.2">
      <c r="A2059" s="1"/>
    </row>
    <row r="2060" spans="1:1" x14ac:dyDescent="0.2">
      <c r="A2060" s="1"/>
    </row>
    <row r="2061" spans="1:1" x14ac:dyDescent="0.2">
      <c r="A2061" s="1"/>
    </row>
    <row r="2062" spans="1:1" x14ac:dyDescent="0.2">
      <c r="A2062" s="1"/>
    </row>
    <row r="2063" spans="1:1" x14ac:dyDescent="0.2">
      <c r="A2063" s="1"/>
    </row>
    <row r="2064" spans="1:1" x14ac:dyDescent="0.2">
      <c r="A2064" s="1"/>
    </row>
    <row r="2065" spans="1:1" x14ac:dyDescent="0.2">
      <c r="A2065" s="1"/>
    </row>
    <row r="2066" spans="1:1" x14ac:dyDescent="0.2">
      <c r="A2066" s="1"/>
    </row>
    <row r="2067" spans="1:1" x14ac:dyDescent="0.2">
      <c r="A2067" s="1"/>
    </row>
    <row r="2068" spans="1:1" x14ac:dyDescent="0.2">
      <c r="A2068" s="1"/>
    </row>
    <row r="2069" spans="1:1" x14ac:dyDescent="0.2">
      <c r="A2069" s="1"/>
    </row>
    <row r="2070" spans="1:1" x14ac:dyDescent="0.2">
      <c r="A2070" s="1"/>
    </row>
    <row r="2071" spans="1:1" x14ac:dyDescent="0.2">
      <c r="A2071" s="1"/>
    </row>
    <row r="2072" spans="1:1" x14ac:dyDescent="0.2">
      <c r="A2072" s="1"/>
    </row>
    <row r="2073" spans="1:1" x14ac:dyDescent="0.2">
      <c r="A2073" s="1"/>
    </row>
    <row r="2074" spans="1:1" x14ac:dyDescent="0.2">
      <c r="A2074" s="1"/>
    </row>
    <row r="2075" spans="1:1" x14ac:dyDescent="0.2">
      <c r="A2075" s="1"/>
    </row>
    <row r="2076" spans="1:1" x14ac:dyDescent="0.2">
      <c r="A2076" s="1"/>
    </row>
    <row r="2077" spans="1:1" x14ac:dyDescent="0.2">
      <c r="A2077" s="1"/>
    </row>
    <row r="2078" spans="1:1" x14ac:dyDescent="0.2">
      <c r="A2078" s="1"/>
    </row>
    <row r="2079" spans="1:1" x14ac:dyDescent="0.2">
      <c r="A2079" s="1"/>
    </row>
    <row r="2080" spans="1:1" x14ac:dyDescent="0.2">
      <c r="A2080" s="1"/>
    </row>
    <row r="2081" spans="1:1" x14ac:dyDescent="0.2">
      <c r="A2081" s="1"/>
    </row>
    <row r="2082" spans="1:1" x14ac:dyDescent="0.2">
      <c r="A2082" s="1"/>
    </row>
    <row r="2083" spans="1:1" x14ac:dyDescent="0.2">
      <c r="A2083" s="1"/>
    </row>
    <row r="2084" spans="1:1" x14ac:dyDescent="0.2">
      <c r="A2084" s="1"/>
    </row>
    <row r="2085" spans="1:1" x14ac:dyDescent="0.2">
      <c r="A2085" s="1"/>
    </row>
    <row r="2086" spans="1:1" x14ac:dyDescent="0.2">
      <c r="A2086" s="1"/>
    </row>
    <row r="2087" spans="1:1" x14ac:dyDescent="0.2">
      <c r="A2087" s="1"/>
    </row>
    <row r="2088" spans="1:1" x14ac:dyDescent="0.2">
      <c r="A2088" s="1"/>
    </row>
    <row r="2089" spans="1:1" x14ac:dyDescent="0.2">
      <c r="A2089" s="1"/>
    </row>
    <row r="2090" spans="1:1" x14ac:dyDescent="0.2">
      <c r="A2090" s="1"/>
    </row>
    <row r="2091" spans="1:1" x14ac:dyDescent="0.2">
      <c r="A2091" s="1"/>
    </row>
    <row r="2092" spans="1:1" x14ac:dyDescent="0.2">
      <c r="A2092" s="1"/>
    </row>
    <row r="2093" spans="1:1" x14ac:dyDescent="0.2">
      <c r="A2093" s="1"/>
    </row>
    <row r="2094" spans="1:1" x14ac:dyDescent="0.2">
      <c r="A2094" s="1"/>
    </row>
    <row r="2095" spans="1:1" x14ac:dyDescent="0.2">
      <c r="A2095" s="1"/>
    </row>
    <row r="2096" spans="1:1" x14ac:dyDescent="0.2">
      <c r="A2096" s="1"/>
    </row>
    <row r="2097" spans="1:1" x14ac:dyDescent="0.2">
      <c r="A2097" s="1"/>
    </row>
    <row r="2098" spans="1:1" x14ac:dyDescent="0.2">
      <c r="A2098" s="1"/>
    </row>
    <row r="2099" spans="1:1" x14ac:dyDescent="0.2">
      <c r="A2099" s="1"/>
    </row>
    <row r="2100" spans="1:1" x14ac:dyDescent="0.2">
      <c r="A2100" s="1"/>
    </row>
    <row r="2101" spans="1:1" x14ac:dyDescent="0.2">
      <c r="A2101" s="1"/>
    </row>
    <row r="2102" spans="1:1" x14ac:dyDescent="0.2">
      <c r="A2102" s="1"/>
    </row>
    <row r="2103" spans="1:1" x14ac:dyDescent="0.2">
      <c r="A2103" s="1"/>
    </row>
    <row r="2104" spans="1:1" x14ac:dyDescent="0.2">
      <c r="A2104" s="1"/>
    </row>
    <row r="2105" spans="1:1" x14ac:dyDescent="0.2">
      <c r="A2105" s="1"/>
    </row>
    <row r="2106" spans="1:1" x14ac:dyDescent="0.2">
      <c r="A2106" s="1"/>
    </row>
    <row r="2107" spans="1:1" x14ac:dyDescent="0.2">
      <c r="A2107" s="1"/>
    </row>
    <row r="2108" spans="1:1" x14ac:dyDescent="0.2">
      <c r="A2108" s="1"/>
    </row>
    <row r="2109" spans="1:1" x14ac:dyDescent="0.2">
      <c r="A2109" s="1"/>
    </row>
    <row r="2110" spans="1:1" x14ac:dyDescent="0.2">
      <c r="A2110" s="1"/>
    </row>
    <row r="2111" spans="1:1" x14ac:dyDescent="0.2">
      <c r="A2111" s="1"/>
    </row>
    <row r="2112" spans="1:1" x14ac:dyDescent="0.2">
      <c r="A2112" s="1"/>
    </row>
    <row r="2113" spans="1:1" x14ac:dyDescent="0.2">
      <c r="A2113" s="1"/>
    </row>
    <row r="2114" spans="1:1" x14ac:dyDescent="0.2">
      <c r="A2114" s="1"/>
    </row>
    <row r="2115" spans="1:1" x14ac:dyDescent="0.2">
      <c r="A2115" s="1"/>
    </row>
    <row r="2116" spans="1:1" x14ac:dyDescent="0.2">
      <c r="A2116" s="1"/>
    </row>
    <row r="2117" spans="1:1" x14ac:dyDescent="0.2">
      <c r="A2117" s="1"/>
    </row>
    <row r="2118" spans="1:1" x14ac:dyDescent="0.2">
      <c r="A2118" s="1"/>
    </row>
    <row r="2119" spans="1:1" x14ac:dyDescent="0.2">
      <c r="A2119" s="1"/>
    </row>
    <row r="2120" spans="1:1" x14ac:dyDescent="0.2">
      <c r="A2120" s="1"/>
    </row>
    <row r="2121" spans="1:1" x14ac:dyDescent="0.2">
      <c r="A2121" s="1"/>
    </row>
    <row r="2122" spans="1:1" x14ac:dyDescent="0.2">
      <c r="A2122" s="1"/>
    </row>
    <row r="2123" spans="1:1" x14ac:dyDescent="0.2">
      <c r="A2123" s="1"/>
    </row>
    <row r="2124" spans="1:1" x14ac:dyDescent="0.2">
      <c r="A2124" s="1"/>
    </row>
    <row r="2125" spans="1:1" x14ac:dyDescent="0.2">
      <c r="A2125" s="1"/>
    </row>
    <row r="2126" spans="1:1" x14ac:dyDescent="0.2">
      <c r="A2126" s="1"/>
    </row>
    <row r="2127" spans="1:1" x14ac:dyDescent="0.2">
      <c r="A2127" s="1"/>
    </row>
    <row r="2128" spans="1:1" x14ac:dyDescent="0.2">
      <c r="A2128" s="1"/>
    </row>
    <row r="2129" spans="1:1" x14ac:dyDescent="0.2">
      <c r="A2129" s="1"/>
    </row>
    <row r="2130" spans="1:1" x14ac:dyDescent="0.2">
      <c r="A2130" s="1"/>
    </row>
    <row r="2131" spans="1:1" x14ac:dyDescent="0.2">
      <c r="A2131" s="1"/>
    </row>
    <row r="2132" spans="1:1" x14ac:dyDescent="0.2">
      <c r="A2132" s="1"/>
    </row>
    <row r="2133" spans="1:1" x14ac:dyDescent="0.2">
      <c r="A2133" s="1"/>
    </row>
    <row r="2134" spans="1:1" x14ac:dyDescent="0.2">
      <c r="A2134" s="1"/>
    </row>
    <row r="2135" spans="1:1" x14ac:dyDescent="0.2">
      <c r="A2135" s="1"/>
    </row>
    <row r="2136" spans="1:1" x14ac:dyDescent="0.2">
      <c r="A2136" s="1"/>
    </row>
    <row r="2137" spans="1:1" x14ac:dyDescent="0.2">
      <c r="A2137" s="1"/>
    </row>
    <row r="2138" spans="1:1" x14ac:dyDescent="0.2">
      <c r="A2138" s="1"/>
    </row>
    <row r="2139" spans="1:1" x14ac:dyDescent="0.2">
      <c r="A2139" s="1"/>
    </row>
    <row r="2140" spans="1:1" x14ac:dyDescent="0.2">
      <c r="A2140" s="1"/>
    </row>
    <row r="2141" spans="1:1" x14ac:dyDescent="0.2">
      <c r="A2141" s="1"/>
    </row>
    <row r="2142" spans="1:1" x14ac:dyDescent="0.2">
      <c r="A2142" s="1"/>
    </row>
    <row r="2143" spans="1:1" x14ac:dyDescent="0.2">
      <c r="A2143" s="1"/>
    </row>
    <row r="2144" spans="1:1" x14ac:dyDescent="0.2">
      <c r="A2144" s="1"/>
    </row>
    <row r="2145" spans="1:1" x14ac:dyDescent="0.2">
      <c r="A2145" s="1"/>
    </row>
    <row r="2146" spans="1:1" x14ac:dyDescent="0.2">
      <c r="A2146" s="1"/>
    </row>
    <row r="2147" spans="1:1" x14ac:dyDescent="0.2">
      <c r="A2147" s="1"/>
    </row>
    <row r="2148" spans="1:1" x14ac:dyDescent="0.2">
      <c r="A2148" s="1"/>
    </row>
    <row r="2149" spans="1:1" x14ac:dyDescent="0.2">
      <c r="A2149" s="1"/>
    </row>
    <row r="2150" spans="1:1" x14ac:dyDescent="0.2">
      <c r="A2150" s="1"/>
    </row>
    <row r="2151" spans="1:1" x14ac:dyDescent="0.2">
      <c r="A2151" s="1"/>
    </row>
    <row r="2152" spans="1:1" x14ac:dyDescent="0.2">
      <c r="A2152" s="1"/>
    </row>
    <row r="2153" spans="1:1" x14ac:dyDescent="0.2">
      <c r="A2153" s="1"/>
    </row>
    <row r="2154" spans="1:1" x14ac:dyDescent="0.2">
      <c r="A2154" s="1"/>
    </row>
    <row r="2155" spans="1:1" x14ac:dyDescent="0.2">
      <c r="A2155" s="1"/>
    </row>
    <row r="2156" spans="1:1" x14ac:dyDescent="0.2">
      <c r="A2156" s="1"/>
    </row>
    <row r="2157" spans="1:1" x14ac:dyDescent="0.2">
      <c r="A2157" s="1"/>
    </row>
    <row r="2158" spans="1:1" x14ac:dyDescent="0.2">
      <c r="A2158" s="1"/>
    </row>
    <row r="2159" spans="1:1" x14ac:dyDescent="0.2">
      <c r="A2159" s="1"/>
    </row>
    <row r="2160" spans="1:1" x14ac:dyDescent="0.2">
      <c r="A2160" s="1"/>
    </row>
    <row r="2161" spans="1:1" x14ac:dyDescent="0.2">
      <c r="A2161" s="1"/>
    </row>
    <row r="2162" spans="1:1" x14ac:dyDescent="0.2">
      <c r="A2162" s="1"/>
    </row>
    <row r="2163" spans="1:1" x14ac:dyDescent="0.2">
      <c r="A2163" s="1"/>
    </row>
    <row r="2164" spans="1:1" x14ac:dyDescent="0.2">
      <c r="A2164" s="1"/>
    </row>
    <row r="2165" spans="1:1" x14ac:dyDescent="0.2">
      <c r="A2165" s="1"/>
    </row>
    <row r="2166" spans="1:1" x14ac:dyDescent="0.2">
      <c r="A2166" s="1"/>
    </row>
    <row r="2167" spans="1:1" x14ac:dyDescent="0.2">
      <c r="A2167" s="1"/>
    </row>
    <row r="2168" spans="1:1" x14ac:dyDescent="0.2">
      <c r="A2168" s="1"/>
    </row>
    <row r="2169" spans="1:1" x14ac:dyDescent="0.2">
      <c r="A2169" s="1"/>
    </row>
    <row r="2170" spans="1:1" x14ac:dyDescent="0.2">
      <c r="A2170" s="1"/>
    </row>
    <row r="2171" spans="1:1" x14ac:dyDescent="0.2">
      <c r="A2171" s="1"/>
    </row>
    <row r="2172" spans="1:1" x14ac:dyDescent="0.2">
      <c r="A2172" s="1"/>
    </row>
    <row r="2173" spans="1:1" x14ac:dyDescent="0.2">
      <c r="A2173" s="1"/>
    </row>
    <row r="2174" spans="1:1" x14ac:dyDescent="0.2">
      <c r="A2174" s="1"/>
    </row>
    <row r="2175" spans="1:1" x14ac:dyDescent="0.2">
      <c r="A2175" s="1"/>
    </row>
    <row r="2176" spans="1:1" x14ac:dyDescent="0.2">
      <c r="A2176" s="1"/>
    </row>
    <row r="2177" spans="1:1" x14ac:dyDescent="0.2">
      <c r="A2177" s="1"/>
    </row>
    <row r="2178" spans="1:1" x14ac:dyDescent="0.2">
      <c r="A2178" s="1"/>
    </row>
    <row r="2179" spans="1:1" x14ac:dyDescent="0.2">
      <c r="A2179" s="1"/>
    </row>
    <row r="2180" spans="1:1" x14ac:dyDescent="0.2">
      <c r="A2180" s="1"/>
    </row>
    <row r="2181" spans="1:1" x14ac:dyDescent="0.2">
      <c r="A2181" s="1"/>
    </row>
    <row r="2182" spans="1:1" x14ac:dyDescent="0.2">
      <c r="A2182" s="1"/>
    </row>
    <row r="2183" spans="1:1" x14ac:dyDescent="0.2">
      <c r="A2183" s="1"/>
    </row>
    <row r="2184" spans="1:1" x14ac:dyDescent="0.2">
      <c r="A2184" s="1"/>
    </row>
    <row r="2185" spans="1:1" x14ac:dyDescent="0.2">
      <c r="A2185" s="1"/>
    </row>
    <row r="2186" spans="1:1" x14ac:dyDescent="0.2">
      <c r="A2186" s="1"/>
    </row>
    <row r="2187" spans="1:1" x14ac:dyDescent="0.2">
      <c r="A2187" s="1"/>
    </row>
    <row r="2188" spans="1:1" x14ac:dyDescent="0.2">
      <c r="A2188" s="1"/>
    </row>
    <row r="2189" spans="1:1" x14ac:dyDescent="0.2">
      <c r="A2189" s="1"/>
    </row>
    <row r="2190" spans="1:1" x14ac:dyDescent="0.2">
      <c r="A2190" s="1"/>
    </row>
    <row r="2191" spans="1:1" x14ac:dyDescent="0.2">
      <c r="A2191" s="1"/>
    </row>
    <row r="2192" spans="1:1" x14ac:dyDescent="0.2">
      <c r="A2192" s="1"/>
    </row>
    <row r="2193" spans="1:1" x14ac:dyDescent="0.2">
      <c r="A2193" s="1"/>
    </row>
    <row r="2194" spans="1:1" x14ac:dyDescent="0.2">
      <c r="A2194" s="1"/>
    </row>
    <row r="2195" spans="1:1" x14ac:dyDescent="0.2">
      <c r="A2195" s="1"/>
    </row>
    <row r="2196" spans="1:1" x14ac:dyDescent="0.2">
      <c r="A2196" s="1"/>
    </row>
    <row r="2197" spans="1:1" x14ac:dyDescent="0.2">
      <c r="A2197" s="1"/>
    </row>
    <row r="2198" spans="1:1" x14ac:dyDescent="0.2">
      <c r="A2198" s="1"/>
    </row>
    <row r="2199" spans="1:1" x14ac:dyDescent="0.2">
      <c r="A2199" s="1"/>
    </row>
    <row r="2200" spans="1:1" x14ac:dyDescent="0.2">
      <c r="A2200" s="1"/>
    </row>
    <row r="2201" spans="1:1" x14ac:dyDescent="0.2">
      <c r="A2201" s="1"/>
    </row>
    <row r="2202" spans="1:1" x14ac:dyDescent="0.2">
      <c r="A2202" s="1"/>
    </row>
    <row r="2203" spans="1:1" x14ac:dyDescent="0.2">
      <c r="A2203" s="1"/>
    </row>
    <row r="2204" spans="1:1" x14ac:dyDescent="0.2">
      <c r="A2204" s="1"/>
    </row>
    <row r="2205" spans="1:1" x14ac:dyDescent="0.2">
      <c r="A2205" s="1"/>
    </row>
    <row r="2206" spans="1:1" x14ac:dyDescent="0.2">
      <c r="A2206" s="1"/>
    </row>
    <row r="2207" spans="1:1" x14ac:dyDescent="0.2">
      <c r="A2207" s="1"/>
    </row>
    <row r="2208" spans="1:1" x14ac:dyDescent="0.2">
      <c r="A2208" s="1"/>
    </row>
    <row r="2209" spans="1:1" x14ac:dyDescent="0.2">
      <c r="A2209" s="1"/>
    </row>
    <row r="2210" spans="1:1" x14ac:dyDescent="0.2">
      <c r="A2210" s="1"/>
    </row>
    <row r="2211" spans="1:1" x14ac:dyDescent="0.2">
      <c r="A2211" s="1"/>
    </row>
    <row r="2212" spans="1:1" x14ac:dyDescent="0.2">
      <c r="A2212" s="1"/>
    </row>
    <row r="2213" spans="1:1" x14ac:dyDescent="0.2">
      <c r="A2213" s="1"/>
    </row>
    <row r="2214" spans="1:1" x14ac:dyDescent="0.2">
      <c r="A2214" s="1"/>
    </row>
    <row r="2215" spans="1:1" x14ac:dyDescent="0.2">
      <c r="A2215" s="1"/>
    </row>
    <row r="2216" spans="1:1" x14ac:dyDescent="0.2">
      <c r="A2216" s="1"/>
    </row>
    <row r="2217" spans="1:1" x14ac:dyDescent="0.2">
      <c r="A2217" s="1"/>
    </row>
    <row r="2218" spans="1:1" x14ac:dyDescent="0.2">
      <c r="A2218" s="1"/>
    </row>
    <row r="2219" spans="1:1" x14ac:dyDescent="0.2">
      <c r="A2219" s="1"/>
    </row>
    <row r="2220" spans="1:1" x14ac:dyDescent="0.2">
      <c r="A2220" s="1"/>
    </row>
    <row r="2221" spans="1:1" x14ac:dyDescent="0.2">
      <c r="A2221" s="1"/>
    </row>
    <row r="2222" spans="1:1" x14ac:dyDescent="0.2">
      <c r="A2222" s="1"/>
    </row>
    <row r="2223" spans="1:1" x14ac:dyDescent="0.2">
      <c r="A2223" s="1"/>
    </row>
    <row r="2224" spans="1:1" x14ac:dyDescent="0.2">
      <c r="A2224" s="1"/>
    </row>
    <row r="2225" spans="1:1" x14ac:dyDescent="0.2">
      <c r="A2225" s="1"/>
    </row>
    <row r="2226" spans="1:1" x14ac:dyDescent="0.2">
      <c r="A2226" s="1"/>
    </row>
    <row r="2227" spans="1:1" x14ac:dyDescent="0.2">
      <c r="A2227" s="1"/>
    </row>
    <row r="2228" spans="1:1" x14ac:dyDescent="0.2">
      <c r="A2228" s="1"/>
    </row>
    <row r="2229" spans="1:1" x14ac:dyDescent="0.2">
      <c r="A2229" s="1"/>
    </row>
    <row r="2230" spans="1:1" x14ac:dyDescent="0.2">
      <c r="A2230" s="1"/>
    </row>
    <row r="2231" spans="1:1" x14ac:dyDescent="0.2">
      <c r="A2231" s="1"/>
    </row>
    <row r="2232" spans="1:1" x14ac:dyDescent="0.2">
      <c r="A2232" s="1"/>
    </row>
    <row r="2233" spans="1:1" x14ac:dyDescent="0.2">
      <c r="A2233" s="1"/>
    </row>
    <row r="2234" spans="1:1" x14ac:dyDescent="0.2">
      <c r="A2234" s="1"/>
    </row>
    <row r="2235" spans="1:1" x14ac:dyDescent="0.2">
      <c r="A2235" s="1"/>
    </row>
    <row r="2236" spans="1:1" x14ac:dyDescent="0.2">
      <c r="A2236" s="1"/>
    </row>
    <row r="2237" spans="1:1" x14ac:dyDescent="0.2">
      <c r="A2237" s="1"/>
    </row>
    <row r="2238" spans="1:1" x14ac:dyDescent="0.2">
      <c r="A2238" s="1"/>
    </row>
    <row r="2239" spans="1:1" x14ac:dyDescent="0.2">
      <c r="A2239" s="1"/>
    </row>
    <row r="2240" spans="1:1" x14ac:dyDescent="0.2">
      <c r="A2240" s="1"/>
    </row>
    <row r="2241" spans="1:1" x14ac:dyDescent="0.2">
      <c r="A2241" s="1"/>
    </row>
    <row r="2242" spans="1:1" x14ac:dyDescent="0.2">
      <c r="A2242" s="1"/>
    </row>
    <row r="2243" spans="1:1" x14ac:dyDescent="0.2">
      <c r="A2243" s="1"/>
    </row>
    <row r="2244" spans="1:1" x14ac:dyDescent="0.2">
      <c r="A2244" s="1"/>
    </row>
    <row r="2245" spans="1:1" x14ac:dyDescent="0.2">
      <c r="A2245" s="1"/>
    </row>
    <row r="2246" spans="1:1" x14ac:dyDescent="0.2">
      <c r="A2246" s="1"/>
    </row>
    <row r="2247" spans="1:1" x14ac:dyDescent="0.2">
      <c r="A2247" s="1"/>
    </row>
    <row r="2248" spans="1:1" x14ac:dyDescent="0.2">
      <c r="A2248" s="1"/>
    </row>
    <row r="2249" spans="1:1" x14ac:dyDescent="0.2">
      <c r="A2249" s="1"/>
    </row>
    <row r="2250" spans="1:1" x14ac:dyDescent="0.2">
      <c r="A2250" s="1"/>
    </row>
    <row r="2251" spans="1:1" x14ac:dyDescent="0.2">
      <c r="A2251" s="1"/>
    </row>
    <row r="2252" spans="1:1" x14ac:dyDescent="0.2">
      <c r="A2252" s="1"/>
    </row>
    <row r="2253" spans="1:1" x14ac:dyDescent="0.2">
      <c r="A2253" s="1"/>
    </row>
    <row r="2254" spans="1:1" x14ac:dyDescent="0.2">
      <c r="A2254" s="1"/>
    </row>
    <row r="2255" spans="1:1" x14ac:dyDescent="0.2">
      <c r="A2255" s="1"/>
    </row>
    <row r="2256" spans="1:1" x14ac:dyDescent="0.2">
      <c r="A2256" s="1"/>
    </row>
    <row r="2257" spans="1:1" x14ac:dyDescent="0.2">
      <c r="A2257" s="1"/>
    </row>
    <row r="2258" spans="1:1" x14ac:dyDescent="0.2">
      <c r="A2258" s="1"/>
    </row>
    <row r="2259" spans="1:1" x14ac:dyDescent="0.2">
      <c r="A2259" s="1"/>
    </row>
    <row r="2260" spans="1:1" x14ac:dyDescent="0.2">
      <c r="A2260" s="1"/>
    </row>
    <row r="2261" spans="1:1" x14ac:dyDescent="0.2">
      <c r="A2261" s="1"/>
    </row>
    <row r="2262" spans="1:1" x14ac:dyDescent="0.2">
      <c r="A2262" s="1"/>
    </row>
    <row r="2263" spans="1:1" x14ac:dyDescent="0.2">
      <c r="A2263" s="1"/>
    </row>
    <row r="2264" spans="1:1" x14ac:dyDescent="0.2">
      <c r="A2264" s="1"/>
    </row>
    <row r="2265" spans="1:1" x14ac:dyDescent="0.2">
      <c r="A2265" s="1"/>
    </row>
    <row r="2266" spans="1:1" x14ac:dyDescent="0.2">
      <c r="A2266" s="1"/>
    </row>
    <row r="2267" spans="1:1" x14ac:dyDescent="0.2">
      <c r="A2267" s="1"/>
    </row>
    <row r="2268" spans="1:1" x14ac:dyDescent="0.2">
      <c r="A2268" s="1"/>
    </row>
    <row r="2269" spans="1:1" x14ac:dyDescent="0.2">
      <c r="A2269" s="1"/>
    </row>
    <row r="2270" spans="1:1" x14ac:dyDescent="0.2">
      <c r="A2270" s="1"/>
    </row>
    <row r="2271" spans="1:1" x14ac:dyDescent="0.2">
      <c r="A2271" s="1"/>
    </row>
    <row r="2272" spans="1:1" x14ac:dyDescent="0.2">
      <c r="A2272" s="1"/>
    </row>
    <row r="2273" spans="1:1" x14ac:dyDescent="0.2">
      <c r="A2273" s="1"/>
    </row>
    <row r="2274" spans="1:1" x14ac:dyDescent="0.2">
      <c r="A2274" s="1"/>
    </row>
    <row r="2275" spans="1:1" x14ac:dyDescent="0.2">
      <c r="A2275" s="1"/>
    </row>
    <row r="2276" spans="1:1" x14ac:dyDescent="0.2">
      <c r="A2276" s="1"/>
    </row>
    <row r="2277" spans="1:1" x14ac:dyDescent="0.2">
      <c r="A2277" s="1"/>
    </row>
    <row r="2278" spans="1:1" x14ac:dyDescent="0.2">
      <c r="A2278" s="1"/>
    </row>
    <row r="2279" spans="1:1" x14ac:dyDescent="0.2">
      <c r="A2279" s="1"/>
    </row>
    <row r="2280" spans="1:1" x14ac:dyDescent="0.2">
      <c r="A2280" s="1"/>
    </row>
    <row r="2281" spans="1:1" x14ac:dyDescent="0.2">
      <c r="A2281" s="1"/>
    </row>
    <row r="2282" spans="1:1" x14ac:dyDescent="0.2">
      <c r="A2282" s="1"/>
    </row>
    <row r="2283" spans="1:1" x14ac:dyDescent="0.2">
      <c r="A2283" s="1"/>
    </row>
    <row r="2284" spans="1:1" x14ac:dyDescent="0.2">
      <c r="A2284" s="1"/>
    </row>
    <row r="2285" spans="1:1" x14ac:dyDescent="0.2">
      <c r="A2285" s="1"/>
    </row>
    <row r="2286" spans="1:1" x14ac:dyDescent="0.2">
      <c r="A2286" s="1"/>
    </row>
    <row r="2287" spans="1:1" x14ac:dyDescent="0.2">
      <c r="A2287" s="1"/>
    </row>
    <row r="2288" spans="1:1" x14ac:dyDescent="0.2">
      <c r="A2288" s="1"/>
    </row>
    <row r="2289" spans="1:1" x14ac:dyDescent="0.2">
      <c r="A2289" s="1"/>
    </row>
    <row r="2290" spans="1:1" x14ac:dyDescent="0.2">
      <c r="A2290" s="1"/>
    </row>
    <row r="2291" spans="1:1" x14ac:dyDescent="0.2">
      <c r="A2291" s="1"/>
    </row>
    <row r="2292" spans="1:1" x14ac:dyDescent="0.2">
      <c r="A2292" s="1"/>
    </row>
    <row r="2293" spans="1:1" x14ac:dyDescent="0.2">
      <c r="A2293" s="1"/>
    </row>
    <row r="2294" spans="1:1" x14ac:dyDescent="0.2">
      <c r="A2294" s="1"/>
    </row>
    <row r="2295" spans="1:1" x14ac:dyDescent="0.2">
      <c r="A2295" s="1"/>
    </row>
    <row r="2296" spans="1:1" x14ac:dyDescent="0.2">
      <c r="A2296" s="1"/>
    </row>
    <row r="2297" spans="1:1" x14ac:dyDescent="0.2">
      <c r="A2297" s="1"/>
    </row>
    <row r="2298" spans="1:1" x14ac:dyDescent="0.2">
      <c r="A2298" s="1"/>
    </row>
    <row r="2299" spans="1:1" x14ac:dyDescent="0.2">
      <c r="A2299" s="1"/>
    </row>
    <row r="2300" spans="1:1" x14ac:dyDescent="0.2">
      <c r="A2300" s="1"/>
    </row>
    <row r="2301" spans="1:1" x14ac:dyDescent="0.2">
      <c r="A2301" s="1"/>
    </row>
    <row r="2302" spans="1:1" x14ac:dyDescent="0.2">
      <c r="A2302" s="1"/>
    </row>
    <row r="2303" spans="1:1" x14ac:dyDescent="0.2">
      <c r="A2303" s="1"/>
    </row>
    <row r="2304" spans="1:1" x14ac:dyDescent="0.2">
      <c r="A2304" s="1"/>
    </row>
    <row r="2305" spans="1:1" x14ac:dyDescent="0.2">
      <c r="A2305" s="1"/>
    </row>
    <row r="2306" spans="1:1" x14ac:dyDescent="0.2">
      <c r="A2306" s="1"/>
    </row>
    <row r="2307" spans="1:1" x14ac:dyDescent="0.2">
      <c r="A2307" s="1"/>
    </row>
    <row r="2308" spans="1:1" x14ac:dyDescent="0.2">
      <c r="A2308" s="1"/>
    </row>
    <row r="2309" spans="1:1" x14ac:dyDescent="0.2">
      <c r="A2309" s="1"/>
    </row>
    <row r="2310" spans="1:1" x14ac:dyDescent="0.2">
      <c r="A2310" s="1"/>
    </row>
    <row r="2311" spans="1:1" x14ac:dyDescent="0.2">
      <c r="A2311" s="1"/>
    </row>
    <row r="2312" spans="1:1" x14ac:dyDescent="0.2">
      <c r="A2312" s="1"/>
    </row>
    <row r="2313" spans="1:1" x14ac:dyDescent="0.2">
      <c r="A2313" s="1"/>
    </row>
    <row r="2314" spans="1:1" x14ac:dyDescent="0.2">
      <c r="A2314" s="1"/>
    </row>
    <row r="2315" spans="1:1" x14ac:dyDescent="0.2">
      <c r="A2315" s="1"/>
    </row>
    <row r="2316" spans="1:1" x14ac:dyDescent="0.2">
      <c r="A2316" s="1"/>
    </row>
    <row r="2317" spans="1:1" x14ac:dyDescent="0.2">
      <c r="A2317" s="1"/>
    </row>
    <row r="2318" spans="1:1" x14ac:dyDescent="0.2">
      <c r="A2318" s="1"/>
    </row>
    <row r="2319" spans="1:1" x14ac:dyDescent="0.2">
      <c r="A2319" s="1"/>
    </row>
    <row r="2320" spans="1:1" x14ac:dyDescent="0.2">
      <c r="A2320" s="1"/>
    </row>
    <row r="2321" spans="1:1" x14ac:dyDescent="0.2">
      <c r="A2321" s="1"/>
    </row>
    <row r="2322" spans="1:1" x14ac:dyDescent="0.2">
      <c r="A2322" s="1"/>
    </row>
    <row r="2323" spans="1:1" x14ac:dyDescent="0.2">
      <c r="A2323" s="1"/>
    </row>
    <row r="2324" spans="1:1" x14ac:dyDescent="0.2">
      <c r="A2324" s="1"/>
    </row>
    <row r="2325" spans="1:1" x14ac:dyDescent="0.2">
      <c r="A2325" s="1"/>
    </row>
    <row r="2326" spans="1:1" x14ac:dyDescent="0.2">
      <c r="A2326" s="1"/>
    </row>
    <row r="2327" spans="1:1" x14ac:dyDescent="0.2">
      <c r="A2327" s="1"/>
    </row>
    <row r="2328" spans="1:1" x14ac:dyDescent="0.2">
      <c r="A2328" s="1"/>
    </row>
    <row r="2329" spans="1:1" x14ac:dyDescent="0.2">
      <c r="A2329" s="1"/>
    </row>
    <row r="2330" spans="1:1" x14ac:dyDescent="0.2">
      <c r="A2330" s="1"/>
    </row>
    <row r="2331" spans="1:1" x14ac:dyDescent="0.2">
      <c r="A2331" s="1"/>
    </row>
    <row r="2332" spans="1:1" x14ac:dyDescent="0.2">
      <c r="A2332" s="1"/>
    </row>
    <row r="2333" spans="1:1" x14ac:dyDescent="0.2">
      <c r="A2333" s="1"/>
    </row>
    <row r="2334" spans="1:1" x14ac:dyDescent="0.2">
      <c r="A2334" s="1"/>
    </row>
    <row r="2335" spans="1:1" x14ac:dyDescent="0.2">
      <c r="A2335" s="1"/>
    </row>
    <row r="2336" spans="1:1" x14ac:dyDescent="0.2">
      <c r="A2336" s="1"/>
    </row>
    <row r="2337" spans="1:1" x14ac:dyDescent="0.2">
      <c r="A2337" s="1"/>
    </row>
    <row r="2338" spans="1:1" x14ac:dyDescent="0.2">
      <c r="A2338" s="1"/>
    </row>
    <row r="2339" spans="1:1" x14ac:dyDescent="0.2">
      <c r="A2339" s="1"/>
    </row>
    <row r="2340" spans="1:1" x14ac:dyDescent="0.2">
      <c r="A2340" s="1"/>
    </row>
    <row r="2341" spans="1:1" x14ac:dyDescent="0.2">
      <c r="A2341" s="1"/>
    </row>
    <row r="2342" spans="1:1" x14ac:dyDescent="0.2">
      <c r="A2342" s="1"/>
    </row>
    <row r="2343" spans="1:1" x14ac:dyDescent="0.2">
      <c r="A2343" s="1"/>
    </row>
    <row r="2344" spans="1:1" x14ac:dyDescent="0.2">
      <c r="A2344" s="1"/>
    </row>
    <row r="2345" spans="1:1" x14ac:dyDescent="0.2">
      <c r="A2345" s="1"/>
    </row>
    <row r="2346" spans="1:1" x14ac:dyDescent="0.2">
      <c r="A2346" s="1"/>
    </row>
    <row r="2347" spans="1:1" x14ac:dyDescent="0.2">
      <c r="A2347" s="1"/>
    </row>
    <row r="2348" spans="1:1" x14ac:dyDescent="0.2">
      <c r="A2348" s="1"/>
    </row>
    <row r="2349" spans="1:1" x14ac:dyDescent="0.2">
      <c r="A2349" s="1"/>
    </row>
    <row r="2350" spans="1:1" x14ac:dyDescent="0.2">
      <c r="A2350" s="1"/>
    </row>
    <row r="2351" spans="1:1" x14ac:dyDescent="0.2">
      <c r="A2351" s="1"/>
    </row>
    <row r="2352" spans="1:1" x14ac:dyDescent="0.2">
      <c r="A2352" s="1"/>
    </row>
    <row r="2353" spans="1:1" x14ac:dyDescent="0.2">
      <c r="A2353" s="1"/>
    </row>
    <row r="2354" spans="1:1" x14ac:dyDescent="0.2">
      <c r="A2354" s="1"/>
    </row>
    <row r="2355" spans="1:1" x14ac:dyDescent="0.2">
      <c r="A2355" s="1"/>
    </row>
    <row r="2356" spans="1:1" x14ac:dyDescent="0.2">
      <c r="A2356" s="1"/>
    </row>
    <row r="2357" spans="1:1" x14ac:dyDescent="0.2">
      <c r="A2357" s="1"/>
    </row>
    <row r="2358" spans="1:1" x14ac:dyDescent="0.2">
      <c r="A2358" s="1"/>
    </row>
    <row r="2359" spans="1:1" x14ac:dyDescent="0.2">
      <c r="A2359" s="1"/>
    </row>
    <row r="2360" spans="1:1" x14ac:dyDescent="0.2">
      <c r="A2360" s="1"/>
    </row>
    <row r="2361" spans="1:1" x14ac:dyDescent="0.2">
      <c r="A2361" s="1"/>
    </row>
    <row r="2362" spans="1:1" x14ac:dyDescent="0.2">
      <c r="A2362" s="1"/>
    </row>
    <row r="2363" spans="1:1" x14ac:dyDescent="0.2">
      <c r="A2363" s="1"/>
    </row>
    <row r="2364" spans="1:1" x14ac:dyDescent="0.2">
      <c r="A2364" s="1"/>
    </row>
    <row r="2365" spans="1:1" x14ac:dyDescent="0.2">
      <c r="A2365" s="1"/>
    </row>
    <row r="2366" spans="1:1" x14ac:dyDescent="0.2">
      <c r="A2366" s="1"/>
    </row>
    <row r="2367" spans="1:1" x14ac:dyDescent="0.2">
      <c r="A2367" s="1"/>
    </row>
    <row r="2368" spans="1:1" x14ac:dyDescent="0.2">
      <c r="A2368" s="1"/>
    </row>
    <row r="2369" spans="1:1" x14ac:dyDescent="0.2">
      <c r="A2369" s="1"/>
    </row>
    <row r="2370" spans="1:1" x14ac:dyDescent="0.2">
      <c r="A2370" s="1"/>
    </row>
    <row r="2371" spans="1:1" x14ac:dyDescent="0.2">
      <c r="A2371" s="1"/>
    </row>
    <row r="2372" spans="1:1" x14ac:dyDescent="0.2">
      <c r="A2372" s="1"/>
    </row>
    <row r="2373" spans="1:1" x14ac:dyDescent="0.2">
      <c r="A2373" s="1"/>
    </row>
    <row r="2374" spans="1:1" x14ac:dyDescent="0.2">
      <c r="A2374" s="1"/>
    </row>
    <row r="2375" spans="1:1" x14ac:dyDescent="0.2">
      <c r="A2375" s="1"/>
    </row>
    <row r="2376" spans="1:1" x14ac:dyDescent="0.2">
      <c r="A2376" s="1"/>
    </row>
    <row r="2377" spans="1:1" x14ac:dyDescent="0.2">
      <c r="A2377" s="1"/>
    </row>
    <row r="2378" spans="1:1" x14ac:dyDescent="0.2">
      <c r="A2378" s="1"/>
    </row>
    <row r="2379" spans="1:1" x14ac:dyDescent="0.2">
      <c r="A2379" s="1"/>
    </row>
    <row r="2380" spans="1:1" x14ac:dyDescent="0.2">
      <c r="A2380" s="1"/>
    </row>
    <row r="2381" spans="1:1" x14ac:dyDescent="0.2">
      <c r="A2381" s="1"/>
    </row>
    <row r="2382" spans="1:1" x14ac:dyDescent="0.2">
      <c r="A2382" s="1"/>
    </row>
    <row r="2383" spans="1:1" x14ac:dyDescent="0.2">
      <c r="A2383" s="1"/>
    </row>
    <row r="2384" spans="1:1" x14ac:dyDescent="0.2">
      <c r="A2384" s="1"/>
    </row>
    <row r="2385" spans="1:1" x14ac:dyDescent="0.2">
      <c r="A2385" s="1"/>
    </row>
    <row r="2386" spans="1:1" x14ac:dyDescent="0.2">
      <c r="A2386" s="1"/>
    </row>
    <row r="2387" spans="1:1" x14ac:dyDescent="0.2">
      <c r="A2387" s="1"/>
    </row>
    <row r="2388" spans="1:1" x14ac:dyDescent="0.2">
      <c r="A2388" s="1"/>
    </row>
    <row r="2389" spans="1:1" x14ac:dyDescent="0.2">
      <c r="A2389" s="1"/>
    </row>
    <row r="2390" spans="1:1" x14ac:dyDescent="0.2">
      <c r="A2390" s="1"/>
    </row>
    <row r="2391" spans="1:1" x14ac:dyDescent="0.2">
      <c r="A2391" s="1"/>
    </row>
    <row r="2392" spans="1:1" x14ac:dyDescent="0.2">
      <c r="A2392" s="1"/>
    </row>
    <row r="2393" spans="1:1" x14ac:dyDescent="0.2">
      <c r="A2393" s="1"/>
    </row>
    <row r="2394" spans="1:1" x14ac:dyDescent="0.2">
      <c r="A2394" s="1"/>
    </row>
    <row r="2395" spans="1:1" x14ac:dyDescent="0.2">
      <c r="A2395" s="1"/>
    </row>
    <row r="2396" spans="1:1" x14ac:dyDescent="0.2">
      <c r="A2396" s="1"/>
    </row>
    <row r="2397" spans="1:1" x14ac:dyDescent="0.2">
      <c r="A2397" s="1"/>
    </row>
    <row r="2398" spans="1:1" x14ac:dyDescent="0.2">
      <c r="A2398" s="1"/>
    </row>
    <row r="2399" spans="1:1" x14ac:dyDescent="0.2">
      <c r="A2399" s="1"/>
    </row>
    <row r="2400" spans="1:1" x14ac:dyDescent="0.2">
      <c r="A2400" s="1"/>
    </row>
    <row r="2401" spans="1:1" x14ac:dyDescent="0.2">
      <c r="A2401" s="1"/>
    </row>
    <row r="2402" spans="1:1" x14ac:dyDescent="0.2">
      <c r="A2402" s="1"/>
    </row>
    <row r="2403" spans="1:1" x14ac:dyDescent="0.2">
      <c r="A2403" s="1"/>
    </row>
    <row r="2404" spans="1:1" x14ac:dyDescent="0.2">
      <c r="A2404" s="1"/>
    </row>
    <row r="2405" spans="1:1" x14ac:dyDescent="0.2">
      <c r="A2405" s="1"/>
    </row>
    <row r="2406" spans="1:1" x14ac:dyDescent="0.2">
      <c r="A2406" s="1"/>
    </row>
    <row r="2407" spans="1:1" x14ac:dyDescent="0.2">
      <c r="A2407" s="1"/>
    </row>
    <row r="2408" spans="1:1" x14ac:dyDescent="0.2">
      <c r="A2408" s="1"/>
    </row>
    <row r="2409" spans="1:1" x14ac:dyDescent="0.2">
      <c r="A2409" s="1"/>
    </row>
    <row r="2410" spans="1:1" x14ac:dyDescent="0.2">
      <c r="A2410" s="1"/>
    </row>
    <row r="2411" spans="1:1" x14ac:dyDescent="0.2">
      <c r="A2411" s="1"/>
    </row>
    <row r="2412" spans="1:1" x14ac:dyDescent="0.2">
      <c r="A2412" s="1"/>
    </row>
    <row r="2413" spans="1:1" x14ac:dyDescent="0.2">
      <c r="A2413" s="1"/>
    </row>
    <row r="2414" spans="1:1" x14ac:dyDescent="0.2">
      <c r="A2414" s="1"/>
    </row>
    <row r="2415" spans="1:1" x14ac:dyDescent="0.2">
      <c r="A2415" s="1"/>
    </row>
    <row r="2416" spans="1:1" x14ac:dyDescent="0.2">
      <c r="A2416" s="1"/>
    </row>
    <row r="2417" spans="1:1" x14ac:dyDescent="0.2">
      <c r="A2417" s="1"/>
    </row>
    <row r="2418" spans="1:1" x14ac:dyDescent="0.2">
      <c r="A2418" s="1"/>
    </row>
    <row r="2419" spans="1:1" x14ac:dyDescent="0.2">
      <c r="A2419" s="1"/>
    </row>
    <row r="2420" spans="1:1" x14ac:dyDescent="0.2">
      <c r="A2420" s="1"/>
    </row>
    <row r="2421" spans="1:1" x14ac:dyDescent="0.2">
      <c r="A2421" s="1"/>
    </row>
    <row r="2422" spans="1:1" x14ac:dyDescent="0.2">
      <c r="A2422" s="1"/>
    </row>
    <row r="2423" spans="1:1" x14ac:dyDescent="0.2">
      <c r="A2423" s="1"/>
    </row>
    <row r="2424" spans="1:1" x14ac:dyDescent="0.2">
      <c r="A2424" s="1"/>
    </row>
    <row r="2425" spans="1:1" x14ac:dyDescent="0.2">
      <c r="A2425" s="1"/>
    </row>
    <row r="2426" spans="1:1" x14ac:dyDescent="0.2">
      <c r="A2426" s="1"/>
    </row>
    <row r="2427" spans="1:1" x14ac:dyDescent="0.2">
      <c r="A2427" s="1"/>
    </row>
    <row r="2428" spans="1:1" x14ac:dyDescent="0.2">
      <c r="A2428" s="1"/>
    </row>
    <row r="2429" spans="1:1" x14ac:dyDescent="0.2">
      <c r="A2429" s="1"/>
    </row>
    <row r="2430" spans="1:1" x14ac:dyDescent="0.2">
      <c r="A2430" s="1"/>
    </row>
    <row r="2431" spans="1:1" x14ac:dyDescent="0.2">
      <c r="A2431" s="1"/>
    </row>
    <row r="2432" spans="1:1" x14ac:dyDescent="0.2">
      <c r="A2432" s="1"/>
    </row>
    <row r="2433" spans="1:1" x14ac:dyDescent="0.2">
      <c r="A2433" s="1"/>
    </row>
    <row r="2434" spans="1:1" x14ac:dyDescent="0.2">
      <c r="A2434" s="1"/>
    </row>
    <row r="2435" spans="1:1" x14ac:dyDescent="0.2">
      <c r="A2435" s="1"/>
    </row>
    <row r="2436" spans="1:1" x14ac:dyDescent="0.2">
      <c r="A2436" s="1"/>
    </row>
    <row r="2437" spans="1:1" x14ac:dyDescent="0.2">
      <c r="A2437" s="1"/>
    </row>
    <row r="2438" spans="1:1" x14ac:dyDescent="0.2">
      <c r="A2438" s="1"/>
    </row>
    <row r="2439" spans="1:1" x14ac:dyDescent="0.2">
      <c r="A2439" s="1"/>
    </row>
    <row r="2440" spans="1:1" x14ac:dyDescent="0.2">
      <c r="A2440" s="1"/>
    </row>
    <row r="2441" spans="1:1" x14ac:dyDescent="0.2">
      <c r="A2441" s="1"/>
    </row>
    <row r="2442" spans="1:1" x14ac:dyDescent="0.2">
      <c r="A2442" s="1"/>
    </row>
    <row r="2443" spans="1:1" x14ac:dyDescent="0.2">
      <c r="A2443" s="1"/>
    </row>
    <row r="2444" spans="1:1" x14ac:dyDescent="0.2">
      <c r="A2444" s="1"/>
    </row>
    <row r="2445" spans="1:1" x14ac:dyDescent="0.2">
      <c r="A2445" s="1"/>
    </row>
    <row r="2446" spans="1:1" x14ac:dyDescent="0.2">
      <c r="A2446" s="1"/>
    </row>
    <row r="2447" spans="1:1" x14ac:dyDescent="0.2">
      <c r="A2447" s="1"/>
    </row>
    <row r="2448" spans="1:1" x14ac:dyDescent="0.2">
      <c r="A2448" s="1"/>
    </row>
    <row r="2449" spans="1:1" x14ac:dyDescent="0.2">
      <c r="A2449" s="1"/>
    </row>
    <row r="2450" spans="1:1" x14ac:dyDescent="0.2">
      <c r="A2450" s="1"/>
    </row>
    <row r="2451" spans="1:1" x14ac:dyDescent="0.2">
      <c r="A2451" s="1"/>
    </row>
    <row r="2452" spans="1:1" x14ac:dyDescent="0.2">
      <c r="A2452" s="1"/>
    </row>
    <row r="2453" spans="1:1" x14ac:dyDescent="0.2">
      <c r="A2453" s="1"/>
    </row>
    <row r="2454" spans="1:1" x14ac:dyDescent="0.2">
      <c r="A2454" s="1"/>
    </row>
    <row r="2455" spans="1:1" x14ac:dyDescent="0.2">
      <c r="A2455" s="1"/>
    </row>
    <row r="2456" spans="1:1" x14ac:dyDescent="0.2">
      <c r="A2456" s="1"/>
    </row>
    <row r="2457" spans="1:1" x14ac:dyDescent="0.2">
      <c r="A2457" s="1"/>
    </row>
    <row r="2458" spans="1:1" x14ac:dyDescent="0.2">
      <c r="A2458" s="1"/>
    </row>
    <row r="2459" spans="1:1" x14ac:dyDescent="0.2">
      <c r="A2459" s="1"/>
    </row>
    <row r="2460" spans="1:1" x14ac:dyDescent="0.2">
      <c r="A2460" s="1"/>
    </row>
    <row r="2461" spans="1:1" x14ac:dyDescent="0.2">
      <c r="A2461" s="1"/>
    </row>
    <row r="2462" spans="1:1" x14ac:dyDescent="0.2">
      <c r="A2462" s="1"/>
    </row>
    <row r="2463" spans="1:1" x14ac:dyDescent="0.2">
      <c r="A2463" s="1"/>
    </row>
    <row r="2464" spans="1:1" x14ac:dyDescent="0.2">
      <c r="A2464" s="1"/>
    </row>
    <row r="2465" spans="1:1" x14ac:dyDescent="0.2">
      <c r="A2465" s="1"/>
    </row>
    <row r="2466" spans="1:1" x14ac:dyDescent="0.2">
      <c r="A2466" s="1"/>
    </row>
    <row r="2467" spans="1:1" x14ac:dyDescent="0.2">
      <c r="A2467" s="1"/>
    </row>
    <row r="2468" spans="1:1" x14ac:dyDescent="0.2">
      <c r="A2468" s="1"/>
    </row>
    <row r="2469" spans="1:1" x14ac:dyDescent="0.2">
      <c r="A2469" s="1"/>
    </row>
    <row r="2470" spans="1:1" x14ac:dyDescent="0.2">
      <c r="A2470" s="1"/>
    </row>
    <row r="2471" spans="1:1" x14ac:dyDescent="0.2">
      <c r="A2471" s="1"/>
    </row>
    <row r="2472" spans="1:1" x14ac:dyDescent="0.2">
      <c r="A2472" s="1"/>
    </row>
    <row r="2473" spans="1:1" x14ac:dyDescent="0.2">
      <c r="A2473" s="1"/>
    </row>
    <row r="2474" spans="1:1" x14ac:dyDescent="0.2">
      <c r="A2474" s="1"/>
    </row>
    <row r="2475" spans="1:1" x14ac:dyDescent="0.2">
      <c r="A2475" s="1"/>
    </row>
    <row r="2476" spans="1:1" x14ac:dyDescent="0.2">
      <c r="A2476" s="1"/>
    </row>
    <row r="2477" spans="1:1" x14ac:dyDescent="0.2">
      <c r="A2477" s="1"/>
    </row>
    <row r="2478" spans="1:1" x14ac:dyDescent="0.2">
      <c r="A2478" s="1"/>
    </row>
    <row r="2479" spans="1:1" x14ac:dyDescent="0.2">
      <c r="A2479" s="1"/>
    </row>
    <row r="2480" spans="1:1" x14ac:dyDescent="0.2">
      <c r="A2480" s="1"/>
    </row>
    <row r="2481" spans="1:1" x14ac:dyDescent="0.2">
      <c r="A2481" s="1"/>
    </row>
    <row r="2482" spans="1:1" x14ac:dyDescent="0.2">
      <c r="A2482" s="1"/>
    </row>
    <row r="2483" spans="1:1" x14ac:dyDescent="0.2">
      <c r="A2483" s="1"/>
    </row>
    <row r="2484" spans="1:1" x14ac:dyDescent="0.2">
      <c r="A2484" s="1"/>
    </row>
    <row r="2485" spans="1:1" x14ac:dyDescent="0.2">
      <c r="A2485" s="1"/>
    </row>
    <row r="2486" spans="1:1" x14ac:dyDescent="0.2">
      <c r="A2486" s="1"/>
    </row>
    <row r="2487" spans="1:1" x14ac:dyDescent="0.2">
      <c r="A2487" s="1"/>
    </row>
    <row r="2488" spans="1:1" x14ac:dyDescent="0.2">
      <c r="A2488" s="1"/>
    </row>
    <row r="2489" spans="1:1" x14ac:dyDescent="0.2">
      <c r="A2489" s="1"/>
    </row>
    <row r="2490" spans="1:1" x14ac:dyDescent="0.2">
      <c r="A2490" s="1"/>
    </row>
    <row r="2491" spans="1:1" x14ac:dyDescent="0.2">
      <c r="A2491" s="1"/>
    </row>
    <row r="2492" spans="1:1" x14ac:dyDescent="0.2">
      <c r="A2492" s="1"/>
    </row>
    <row r="2493" spans="1:1" x14ac:dyDescent="0.2">
      <c r="A2493" s="1"/>
    </row>
    <row r="2494" spans="1:1" x14ac:dyDescent="0.2">
      <c r="A2494" s="1"/>
    </row>
    <row r="2495" spans="1:1" x14ac:dyDescent="0.2">
      <c r="A2495" s="1"/>
    </row>
    <row r="2496" spans="1:1" x14ac:dyDescent="0.2">
      <c r="A2496" s="1"/>
    </row>
    <row r="2497" spans="1:1" x14ac:dyDescent="0.2">
      <c r="A2497" s="1"/>
    </row>
    <row r="2498" spans="1:1" x14ac:dyDescent="0.2">
      <c r="A2498" s="1"/>
    </row>
    <row r="2499" spans="1:1" x14ac:dyDescent="0.2">
      <c r="A2499" s="1"/>
    </row>
    <row r="2500" spans="1:1" x14ac:dyDescent="0.2">
      <c r="A2500" s="1"/>
    </row>
    <row r="2501" spans="1:1" x14ac:dyDescent="0.2">
      <c r="A2501" s="1"/>
    </row>
    <row r="2502" spans="1:1" x14ac:dyDescent="0.2">
      <c r="A2502" s="1"/>
    </row>
    <row r="2503" spans="1:1" x14ac:dyDescent="0.2">
      <c r="A2503" s="1"/>
    </row>
    <row r="2504" spans="1:1" x14ac:dyDescent="0.2">
      <c r="A2504" s="1"/>
    </row>
    <row r="2505" spans="1:1" x14ac:dyDescent="0.2">
      <c r="A2505" s="1"/>
    </row>
    <row r="2506" spans="1:1" x14ac:dyDescent="0.2">
      <c r="A2506" s="1"/>
    </row>
    <row r="2507" spans="1:1" x14ac:dyDescent="0.2">
      <c r="A2507" s="1"/>
    </row>
    <row r="2508" spans="1:1" x14ac:dyDescent="0.2">
      <c r="A2508" s="1"/>
    </row>
    <row r="2509" spans="1:1" x14ac:dyDescent="0.2">
      <c r="A2509" s="1"/>
    </row>
    <row r="2510" spans="1:1" x14ac:dyDescent="0.2">
      <c r="A2510" s="1"/>
    </row>
    <row r="2511" spans="1:1" x14ac:dyDescent="0.2">
      <c r="A2511" s="1"/>
    </row>
    <row r="2512" spans="1:1" x14ac:dyDescent="0.2">
      <c r="A2512" s="1"/>
    </row>
    <row r="2513" spans="1:1" x14ac:dyDescent="0.2">
      <c r="A2513" s="1"/>
    </row>
    <row r="2514" spans="1:1" x14ac:dyDescent="0.2">
      <c r="A2514" s="1"/>
    </row>
    <row r="2515" spans="1:1" x14ac:dyDescent="0.2">
      <c r="A2515" s="1"/>
    </row>
    <row r="2516" spans="1:1" x14ac:dyDescent="0.2">
      <c r="A2516" s="1"/>
    </row>
    <row r="2517" spans="1:1" x14ac:dyDescent="0.2">
      <c r="A2517" s="1"/>
    </row>
    <row r="2518" spans="1:1" x14ac:dyDescent="0.2">
      <c r="A2518" s="1"/>
    </row>
    <row r="2519" spans="1:1" x14ac:dyDescent="0.2">
      <c r="A2519" s="1"/>
    </row>
    <row r="2520" spans="1:1" x14ac:dyDescent="0.2">
      <c r="A2520" s="1"/>
    </row>
    <row r="2521" spans="1:1" x14ac:dyDescent="0.2">
      <c r="A2521" s="1"/>
    </row>
    <row r="2522" spans="1:1" x14ac:dyDescent="0.2">
      <c r="A2522" s="1"/>
    </row>
    <row r="2523" spans="1:1" x14ac:dyDescent="0.2">
      <c r="A2523" s="1"/>
    </row>
    <row r="2524" spans="1:1" x14ac:dyDescent="0.2">
      <c r="A2524" s="1"/>
    </row>
    <row r="2525" spans="1:1" x14ac:dyDescent="0.2">
      <c r="A2525" s="1"/>
    </row>
    <row r="2526" spans="1:1" x14ac:dyDescent="0.2">
      <c r="A2526" s="1"/>
    </row>
    <row r="2527" spans="1:1" x14ac:dyDescent="0.2">
      <c r="A2527" s="1"/>
    </row>
    <row r="2528" spans="1:1" x14ac:dyDescent="0.2">
      <c r="A2528" s="1"/>
    </row>
    <row r="2529" spans="1:1" x14ac:dyDescent="0.2">
      <c r="A2529" s="1"/>
    </row>
    <row r="2530" spans="1:1" x14ac:dyDescent="0.2">
      <c r="A2530" s="1"/>
    </row>
    <row r="2531" spans="1:1" x14ac:dyDescent="0.2">
      <c r="A2531" s="1"/>
    </row>
    <row r="2532" spans="1:1" x14ac:dyDescent="0.2">
      <c r="A2532" s="1"/>
    </row>
    <row r="2533" spans="1:1" x14ac:dyDescent="0.2">
      <c r="A2533" s="1"/>
    </row>
    <row r="2534" spans="1:1" x14ac:dyDescent="0.2">
      <c r="A2534" s="1"/>
    </row>
    <row r="2535" spans="1:1" x14ac:dyDescent="0.2">
      <c r="A2535" s="1"/>
    </row>
    <row r="2536" spans="1:1" x14ac:dyDescent="0.2">
      <c r="A2536" s="1"/>
    </row>
    <row r="2537" spans="1:1" x14ac:dyDescent="0.2">
      <c r="A2537" s="1"/>
    </row>
    <row r="2538" spans="1:1" x14ac:dyDescent="0.2">
      <c r="A2538" s="1"/>
    </row>
    <row r="2539" spans="1:1" x14ac:dyDescent="0.2">
      <c r="A2539" s="1"/>
    </row>
    <row r="2540" spans="1:1" x14ac:dyDescent="0.2">
      <c r="A2540" s="1"/>
    </row>
    <row r="2541" spans="1:1" x14ac:dyDescent="0.2">
      <c r="A2541" s="1"/>
    </row>
    <row r="2542" spans="1:1" x14ac:dyDescent="0.2">
      <c r="A2542" s="1"/>
    </row>
    <row r="2543" spans="1:1" x14ac:dyDescent="0.2">
      <c r="A2543" s="1"/>
    </row>
    <row r="2544" spans="1:1" x14ac:dyDescent="0.2">
      <c r="A2544" s="1"/>
    </row>
    <row r="2545" spans="1:1" x14ac:dyDescent="0.2">
      <c r="A2545" s="1"/>
    </row>
    <row r="2546" spans="1:1" x14ac:dyDescent="0.2">
      <c r="A2546" s="1"/>
    </row>
    <row r="2547" spans="1:1" x14ac:dyDescent="0.2">
      <c r="A2547" s="1"/>
    </row>
    <row r="2548" spans="1:1" x14ac:dyDescent="0.2">
      <c r="A2548" s="1"/>
    </row>
    <row r="2549" spans="1:1" x14ac:dyDescent="0.2">
      <c r="A2549" s="1"/>
    </row>
    <row r="2550" spans="1:1" x14ac:dyDescent="0.2">
      <c r="A2550" s="1"/>
    </row>
    <row r="2551" spans="1:1" x14ac:dyDescent="0.2">
      <c r="A2551" s="1"/>
    </row>
    <row r="2552" spans="1:1" x14ac:dyDescent="0.2">
      <c r="A2552" s="1"/>
    </row>
    <row r="2553" spans="1:1" x14ac:dyDescent="0.2">
      <c r="A2553" s="1"/>
    </row>
    <row r="2554" spans="1:1" x14ac:dyDescent="0.2">
      <c r="A2554" s="1"/>
    </row>
    <row r="2555" spans="1:1" x14ac:dyDescent="0.2">
      <c r="A2555" s="1"/>
    </row>
    <row r="2556" spans="1:1" x14ac:dyDescent="0.2">
      <c r="A2556" s="1"/>
    </row>
    <row r="2557" spans="1:1" x14ac:dyDescent="0.2">
      <c r="A2557" s="1"/>
    </row>
    <row r="2558" spans="1:1" x14ac:dyDescent="0.2">
      <c r="A2558" s="1"/>
    </row>
    <row r="2559" spans="1:1" x14ac:dyDescent="0.2">
      <c r="A2559" s="1"/>
    </row>
    <row r="2560" spans="1:1" x14ac:dyDescent="0.2">
      <c r="A2560" s="1"/>
    </row>
    <row r="2561" spans="1:1" x14ac:dyDescent="0.2">
      <c r="A2561" s="1"/>
    </row>
    <row r="2562" spans="1:1" x14ac:dyDescent="0.2">
      <c r="A2562" s="1"/>
    </row>
    <row r="2563" spans="1:1" x14ac:dyDescent="0.2">
      <c r="A2563" s="1"/>
    </row>
    <row r="2564" spans="1:1" x14ac:dyDescent="0.2">
      <c r="A2564" s="1"/>
    </row>
    <row r="2565" spans="1:1" x14ac:dyDescent="0.2">
      <c r="A2565" s="1"/>
    </row>
    <row r="2566" spans="1:1" x14ac:dyDescent="0.2">
      <c r="A2566" s="1"/>
    </row>
    <row r="2567" spans="1:1" x14ac:dyDescent="0.2">
      <c r="A2567" s="1"/>
    </row>
    <row r="2568" spans="1:1" x14ac:dyDescent="0.2">
      <c r="A2568" s="1"/>
    </row>
    <row r="2569" spans="1:1" x14ac:dyDescent="0.2">
      <c r="A2569" s="1"/>
    </row>
    <row r="2570" spans="1:1" x14ac:dyDescent="0.2">
      <c r="A2570" s="1"/>
    </row>
    <row r="2571" spans="1:1" x14ac:dyDescent="0.2">
      <c r="A2571" s="1"/>
    </row>
    <row r="2572" spans="1:1" x14ac:dyDescent="0.2">
      <c r="A2572" s="1"/>
    </row>
    <row r="2573" spans="1:1" x14ac:dyDescent="0.2">
      <c r="A2573" s="1"/>
    </row>
    <row r="2574" spans="1:1" x14ac:dyDescent="0.2">
      <c r="A2574" s="1"/>
    </row>
    <row r="2575" spans="1:1" x14ac:dyDescent="0.2">
      <c r="A2575" s="1"/>
    </row>
    <row r="2576" spans="1:1" x14ac:dyDescent="0.2">
      <c r="A2576" s="1"/>
    </row>
    <row r="2577" spans="1:1" x14ac:dyDescent="0.2">
      <c r="A2577" s="1"/>
    </row>
    <row r="2578" spans="1:1" x14ac:dyDescent="0.2">
      <c r="A2578" s="1"/>
    </row>
    <row r="2579" spans="1:1" x14ac:dyDescent="0.2">
      <c r="A2579" s="1"/>
    </row>
    <row r="2580" spans="1:1" x14ac:dyDescent="0.2">
      <c r="A2580" s="1"/>
    </row>
    <row r="2581" spans="1:1" x14ac:dyDescent="0.2">
      <c r="A2581" s="1"/>
    </row>
    <row r="2582" spans="1:1" x14ac:dyDescent="0.2">
      <c r="A2582" s="1"/>
    </row>
    <row r="2583" spans="1:1" x14ac:dyDescent="0.2">
      <c r="A2583" s="1"/>
    </row>
    <row r="2584" spans="1:1" x14ac:dyDescent="0.2">
      <c r="A2584" s="1"/>
    </row>
    <row r="2585" spans="1:1" x14ac:dyDescent="0.2">
      <c r="A2585" s="1"/>
    </row>
    <row r="2586" spans="1:1" x14ac:dyDescent="0.2">
      <c r="A2586" s="1"/>
    </row>
    <row r="2587" spans="1:1" x14ac:dyDescent="0.2">
      <c r="A2587" s="1"/>
    </row>
    <row r="2588" spans="1:1" x14ac:dyDescent="0.2">
      <c r="A2588" s="1"/>
    </row>
    <row r="2589" spans="1:1" x14ac:dyDescent="0.2">
      <c r="A2589" s="1"/>
    </row>
    <row r="2590" spans="1:1" x14ac:dyDescent="0.2">
      <c r="A2590" s="1"/>
    </row>
    <row r="2591" spans="1:1" x14ac:dyDescent="0.2">
      <c r="A2591" s="1"/>
    </row>
    <row r="2592" spans="1:1" x14ac:dyDescent="0.2">
      <c r="A2592" s="1"/>
    </row>
    <row r="2593" spans="1:1" x14ac:dyDescent="0.2">
      <c r="A2593" s="1"/>
    </row>
    <row r="2594" spans="1:1" x14ac:dyDescent="0.2">
      <c r="A2594" s="1"/>
    </row>
    <row r="2595" spans="1:1" x14ac:dyDescent="0.2">
      <c r="A2595" s="1"/>
    </row>
    <row r="2596" spans="1:1" x14ac:dyDescent="0.2">
      <c r="A2596" s="1"/>
    </row>
    <row r="2597" spans="1:1" x14ac:dyDescent="0.2">
      <c r="A2597" s="1"/>
    </row>
    <row r="2598" spans="1:1" x14ac:dyDescent="0.2">
      <c r="A2598" s="1"/>
    </row>
    <row r="2599" spans="1:1" x14ac:dyDescent="0.2">
      <c r="A2599" s="1"/>
    </row>
    <row r="2600" spans="1:1" x14ac:dyDescent="0.2">
      <c r="A2600" s="1"/>
    </row>
    <row r="2601" spans="1:1" x14ac:dyDescent="0.2">
      <c r="A2601" s="1"/>
    </row>
    <row r="2602" spans="1:1" x14ac:dyDescent="0.2">
      <c r="A2602" s="1"/>
    </row>
    <row r="2603" spans="1:1" x14ac:dyDescent="0.2">
      <c r="A2603" s="1"/>
    </row>
    <row r="2604" spans="1:1" x14ac:dyDescent="0.2">
      <c r="A2604" s="1"/>
    </row>
    <row r="2605" spans="1:1" x14ac:dyDescent="0.2">
      <c r="A2605" s="1"/>
    </row>
    <row r="2606" spans="1:1" x14ac:dyDescent="0.2">
      <c r="A2606" s="1"/>
    </row>
    <row r="2607" spans="1:1" x14ac:dyDescent="0.2">
      <c r="A2607" s="1"/>
    </row>
    <row r="2608" spans="1:1" x14ac:dyDescent="0.2">
      <c r="A2608" s="1"/>
    </row>
    <row r="2609" spans="1:1" x14ac:dyDescent="0.2">
      <c r="A2609" s="1"/>
    </row>
    <row r="2610" spans="1:1" x14ac:dyDescent="0.2">
      <c r="A2610" s="1"/>
    </row>
    <row r="2611" spans="1:1" x14ac:dyDescent="0.2">
      <c r="A2611" s="1"/>
    </row>
    <row r="2612" spans="1:1" x14ac:dyDescent="0.2">
      <c r="A2612" s="1"/>
    </row>
    <row r="2613" spans="1:1" x14ac:dyDescent="0.2">
      <c r="A2613" s="1"/>
    </row>
    <row r="2614" spans="1:1" x14ac:dyDescent="0.2">
      <c r="A2614" s="1"/>
    </row>
    <row r="2615" spans="1:1" x14ac:dyDescent="0.2">
      <c r="A2615" s="1"/>
    </row>
    <row r="2616" spans="1:1" x14ac:dyDescent="0.2">
      <c r="A2616" s="1"/>
    </row>
    <row r="2617" spans="1:1" x14ac:dyDescent="0.2">
      <c r="A2617" s="1"/>
    </row>
    <row r="2618" spans="1:1" x14ac:dyDescent="0.2">
      <c r="A2618" s="1"/>
    </row>
    <row r="2619" spans="1:1" x14ac:dyDescent="0.2">
      <c r="A2619" s="1"/>
    </row>
    <row r="2620" spans="1:1" x14ac:dyDescent="0.2">
      <c r="A2620" s="1"/>
    </row>
    <row r="2621" spans="1:1" x14ac:dyDescent="0.2">
      <c r="A2621" s="1"/>
    </row>
    <row r="2622" spans="1:1" x14ac:dyDescent="0.2">
      <c r="A2622" s="1"/>
    </row>
    <row r="2623" spans="1:1" x14ac:dyDescent="0.2">
      <c r="A2623" s="1"/>
    </row>
    <row r="2624" spans="1:1" x14ac:dyDescent="0.2">
      <c r="A2624" s="1"/>
    </row>
    <row r="2625" spans="1:1" x14ac:dyDescent="0.2">
      <c r="A2625" s="1"/>
    </row>
    <row r="2626" spans="1:1" x14ac:dyDescent="0.2">
      <c r="A2626" s="1"/>
    </row>
    <row r="2627" spans="1:1" x14ac:dyDescent="0.2">
      <c r="A2627" s="1"/>
    </row>
    <row r="2628" spans="1:1" x14ac:dyDescent="0.2">
      <c r="A2628" s="1"/>
    </row>
    <row r="2629" spans="1:1" x14ac:dyDescent="0.2">
      <c r="A2629" s="1"/>
    </row>
    <row r="2630" spans="1:1" x14ac:dyDescent="0.2">
      <c r="A2630" s="1"/>
    </row>
    <row r="2631" spans="1:1" x14ac:dyDescent="0.2">
      <c r="A2631" s="1"/>
    </row>
    <row r="2632" spans="1:1" x14ac:dyDescent="0.2">
      <c r="A2632" s="1"/>
    </row>
    <row r="2633" spans="1:1" x14ac:dyDescent="0.2">
      <c r="A2633" s="1"/>
    </row>
    <row r="2634" spans="1:1" x14ac:dyDescent="0.2">
      <c r="A2634" s="1"/>
    </row>
    <row r="2635" spans="1:1" x14ac:dyDescent="0.2">
      <c r="A2635" s="1"/>
    </row>
    <row r="2636" spans="1:1" x14ac:dyDescent="0.2">
      <c r="A2636" s="1"/>
    </row>
    <row r="2637" spans="1:1" x14ac:dyDescent="0.2">
      <c r="A2637" s="1"/>
    </row>
    <row r="2638" spans="1:1" x14ac:dyDescent="0.2">
      <c r="A2638" s="1"/>
    </row>
    <row r="2639" spans="1:1" x14ac:dyDescent="0.2">
      <c r="A2639" s="1"/>
    </row>
    <row r="2640" spans="1:1" x14ac:dyDescent="0.2">
      <c r="A2640" s="1"/>
    </row>
    <row r="2641" spans="1:1" x14ac:dyDescent="0.2">
      <c r="A2641" s="1"/>
    </row>
    <row r="2642" spans="1:1" x14ac:dyDescent="0.2">
      <c r="A2642" s="1"/>
    </row>
    <row r="2643" spans="1:1" x14ac:dyDescent="0.2">
      <c r="A2643" s="1"/>
    </row>
    <row r="2644" spans="1:1" x14ac:dyDescent="0.2">
      <c r="A2644" s="1"/>
    </row>
    <row r="2645" spans="1:1" x14ac:dyDescent="0.2">
      <c r="A2645" s="1"/>
    </row>
    <row r="2646" spans="1:1" x14ac:dyDescent="0.2">
      <c r="A2646" s="1"/>
    </row>
    <row r="2647" spans="1:1" x14ac:dyDescent="0.2">
      <c r="A2647" s="1"/>
    </row>
    <row r="2648" spans="1:1" x14ac:dyDescent="0.2">
      <c r="A2648" s="1"/>
    </row>
    <row r="2649" spans="1:1" x14ac:dyDescent="0.2">
      <c r="A2649" s="1"/>
    </row>
    <row r="2650" spans="1:1" x14ac:dyDescent="0.2">
      <c r="A2650" s="1"/>
    </row>
    <row r="2651" spans="1:1" x14ac:dyDescent="0.2">
      <c r="A2651" s="1"/>
    </row>
    <row r="2652" spans="1:1" x14ac:dyDescent="0.2">
      <c r="A2652" s="1"/>
    </row>
    <row r="2653" spans="1:1" x14ac:dyDescent="0.2">
      <c r="A2653" s="1"/>
    </row>
    <row r="2654" spans="1:1" x14ac:dyDescent="0.2">
      <c r="A2654" s="1"/>
    </row>
    <row r="2655" spans="1:1" x14ac:dyDescent="0.2">
      <c r="A2655" s="1"/>
    </row>
    <row r="2656" spans="1:1" x14ac:dyDescent="0.2">
      <c r="A2656" s="1"/>
    </row>
    <row r="2657" spans="1:1" x14ac:dyDescent="0.2">
      <c r="A2657" s="1"/>
    </row>
    <row r="2658" spans="1:1" x14ac:dyDescent="0.2">
      <c r="A2658" s="1"/>
    </row>
    <row r="2659" spans="1:1" x14ac:dyDescent="0.2">
      <c r="A2659" s="1"/>
    </row>
    <row r="2660" spans="1:1" x14ac:dyDescent="0.2">
      <c r="A2660" s="1"/>
    </row>
    <row r="2661" spans="1:1" x14ac:dyDescent="0.2">
      <c r="A2661" s="1"/>
    </row>
    <row r="2662" spans="1:1" x14ac:dyDescent="0.2">
      <c r="A2662" s="1"/>
    </row>
    <row r="2663" spans="1:1" x14ac:dyDescent="0.2">
      <c r="A2663" s="1"/>
    </row>
    <row r="2664" spans="1:1" x14ac:dyDescent="0.2">
      <c r="A2664" s="1"/>
    </row>
    <row r="2665" spans="1:1" x14ac:dyDescent="0.2">
      <c r="A2665" s="1"/>
    </row>
    <row r="2666" spans="1:1" x14ac:dyDescent="0.2">
      <c r="A2666" s="1"/>
    </row>
    <row r="2667" spans="1:1" x14ac:dyDescent="0.2">
      <c r="A2667" s="1"/>
    </row>
    <row r="2668" spans="1:1" x14ac:dyDescent="0.2">
      <c r="A2668" s="1"/>
    </row>
    <row r="2669" spans="1:1" x14ac:dyDescent="0.2">
      <c r="A2669" s="1"/>
    </row>
    <row r="2670" spans="1:1" x14ac:dyDescent="0.2">
      <c r="A2670" s="1"/>
    </row>
    <row r="2671" spans="1:1" x14ac:dyDescent="0.2">
      <c r="A2671" s="1"/>
    </row>
    <row r="2672" spans="1:1" x14ac:dyDescent="0.2">
      <c r="A2672" s="1"/>
    </row>
    <row r="2673" spans="1:1" x14ac:dyDescent="0.2">
      <c r="A2673" s="1"/>
    </row>
    <row r="2674" spans="1:1" x14ac:dyDescent="0.2">
      <c r="A2674" s="1"/>
    </row>
    <row r="2675" spans="1:1" x14ac:dyDescent="0.2">
      <c r="A2675" s="1"/>
    </row>
    <row r="2676" spans="1:1" x14ac:dyDescent="0.2">
      <c r="A2676" s="1"/>
    </row>
    <row r="2677" spans="1:1" x14ac:dyDescent="0.2">
      <c r="A2677" s="1"/>
    </row>
    <row r="2678" spans="1:1" x14ac:dyDescent="0.2">
      <c r="A2678" s="1"/>
    </row>
    <row r="2679" spans="1:1" x14ac:dyDescent="0.2">
      <c r="A2679" s="1"/>
    </row>
    <row r="2680" spans="1:1" x14ac:dyDescent="0.2">
      <c r="A2680" s="1"/>
    </row>
    <row r="2681" spans="1:1" x14ac:dyDescent="0.2">
      <c r="A2681" s="1"/>
    </row>
    <row r="2682" spans="1:1" x14ac:dyDescent="0.2">
      <c r="A2682" s="1"/>
    </row>
    <row r="2683" spans="1:1" x14ac:dyDescent="0.2">
      <c r="A2683" s="1"/>
    </row>
    <row r="2684" spans="1:1" x14ac:dyDescent="0.2">
      <c r="A2684" s="1"/>
    </row>
    <row r="2685" spans="1:1" x14ac:dyDescent="0.2">
      <c r="A2685" s="1"/>
    </row>
    <row r="2686" spans="1:1" x14ac:dyDescent="0.2">
      <c r="A2686" s="1"/>
    </row>
    <row r="2687" spans="1:1" x14ac:dyDescent="0.2">
      <c r="A2687" s="1"/>
    </row>
    <row r="2688" spans="1:1" x14ac:dyDescent="0.2">
      <c r="A2688" s="1"/>
    </row>
    <row r="2689" spans="1:1" x14ac:dyDescent="0.2">
      <c r="A2689" s="1"/>
    </row>
    <row r="2690" spans="1:1" x14ac:dyDescent="0.2">
      <c r="A2690" s="1"/>
    </row>
    <row r="2691" spans="1:1" x14ac:dyDescent="0.2">
      <c r="A2691" s="1"/>
    </row>
    <row r="2692" spans="1:1" x14ac:dyDescent="0.2">
      <c r="A2692" s="1"/>
    </row>
    <row r="2693" spans="1:1" x14ac:dyDescent="0.2">
      <c r="A2693" s="1"/>
    </row>
    <row r="2694" spans="1:1" x14ac:dyDescent="0.2">
      <c r="A2694" s="1"/>
    </row>
    <row r="2695" spans="1:1" x14ac:dyDescent="0.2">
      <c r="A2695" s="1"/>
    </row>
    <row r="2696" spans="1:1" x14ac:dyDescent="0.2">
      <c r="A2696" s="1"/>
    </row>
    <row r="2697" spans="1:1" x14ac:dyDescent="0.2">
      <c r="A2697" s="1"/>
    </row>
    <row r="2698" spans="1:1" x14ac:dyDescent="0.2">
      <c r="A2698" s="1"/>
    </row>
    <row r="2699" spans="1:1" x14ac:dyDescent="0.2">
      <c r="A2699" s="1"/>
    </row>
    <row r="2700" spans="1:1" x14ac:dyDescent="0.2">
      <c r="A2700" s="1"/>
    </row>
    <row r="2701" spans="1:1" x14ac:dyDescent="0.2">
      <c r="A2701" s="1"/>
    </row>
    <row r="2702" spans="1:1" x14ac:dyDescent="0.2">
      <c r="A2702" s="1"/>
    </row>
    <row r="2703" spans="1:1" x14ac:dyDescent="0.2">
      <c r="A2703" s="1"/>
    </row>
    <row r="2704" spans="1:1" x14ac:dyDescent="0.2">
      <c r="A2704" s="1"/>
    </row>
    <row r="2705" spans="1:1" x14ac:dyDescent="0.2">
      <c r="A2705" s="1"/>
    </row>
    <row r="2706" spans="1:1" x14ac:dyDescent="0.2">
      <c r="A2706" s="1"/>
    </row>
    <row r="2707" spans="1:1" x14ac:dyDescent="0.2">
      <c r="A2707" s="1"/>
    </row>
    <row r="2708" spans="1:1" x14ac:dyDescent="0.2">
      <c r="A2708" s="1"/>
    </row>
    <row r="2709" spans="1:1" x14ac:dyDescent="0.2">
      <c r="A2709" s="1"/>
    </row>
    <row r="2710" spans="1:1" x14ac:dyDescent="0.2">
      <c r="A2710" s="1"/>
    </row>
    <row r="2711" spans="1:1" x14ac:dyDescent="0.2">
      <c r="A2711" s="1"/>
    </row>
    <row r="2712" spans="1:1" x14ac:dyDescent="0.2">
      <c r="A2712" s="1"/>
    </row>
    <row r="2713" spans="1:1" x14ac:dyDescent="0.2">
      <c r="A2713" s="1"/>
    </row>
    <row r="2714" spans="1:1" x14ac:dyDescent="0.2">
      <c r="A2714" s="1"/>
    </row>
    <row r="2715" spans="1:1" x14ac:dyDescent="0.2">
      <c r="A2715" s="1"/>
    </row>
    <row r="2716" spans="1:1" x14ac:dyDescent="0.2">
      <c r="A2716" s="1"/>
    </row>
    <row r="2717" spans="1:1" x14ac:dyDescent="0.2">
      <c r="A2717" s="1"/>
    </row>
    <row r="2718" spans="1:1" x14ac:dyDescent="0.2">
      <c r="A2718" s="1"/>
    </row>
    <row r="2719" spans="1:1" x14ac:dyDescent="0.2">
      <c r="A2719" s="1"/>
    </row>
    <row r="2720" spans="1:1" x14ac:dyDescent="0.2">
      <c r="A2720" s="1"/>
    </row>
    <row r="2721" spans="1:1" x14ac:dyDescent="0.2">
      <c r="A2721" s="1"/>
    </row>
    <row r="2722" spans="1:1" x14ac:dyDescent="0.2">
      <c r="A2722" s="1"/>
    </row>
    <row r="2723" spans="1:1" x14ac:dyDescent="0.2">
      <c r="A2723" s="1"/>
    </row>
    <row r="2724" spans="1:1" x14ac:dyDescent="0.2">
      <c r="A2724" s="1"/>
    </row>
    <row r="2725" spans="1:1" x14ac:dyDescent="0.2">
      <c r="A2725" s="1"/>
    </row>
    <row r="2726" spans="1:1" x14ac:dyDescent="0.2">
      <c r="A2726" s="1"/>
    </row>
    <row r="2727" spans="1:1" x14ac:dyDescent="0.2">
      <c r="A2727" s="1"/>
    </row>
    <row r="2728" spans="1:1" x14ac:dyDescent="0.2">
      <c r="A2728" s="1"/>
    </row>
    <row r="2729" spans="1:1" x14ac:dyDescent="0.2">
      <c r="A2729" s="1"/>
    </row>
    <row r="2730" spans="1:1" x14ac:dyDescent="0.2">
      <c r="A2730" s="1"/>
    </row>
    <row r="2731" spans="1:1" x14ac:dyDescent="0.2">
      <c r="A2731" s="1"/>
    </row>
    <row r="2732" spans="1:1" x14ac:dyDescent="0.2">
      <c r="A2732" s="1"/>
    </row>
    <row r="2733" spans="1:1" x14ac:dyDescent="0.2">
      <c r="A2733" s="1"/>
    </row>
    <row r="2734" spans="1:1" x14ac:dyDescent="0.2">
      <c r="A2734" s="1"/>
    </row>
    <row r="2735" spans="1:1" x14ac:dyDescent="0.2">
      <c r="A2735" s="1"/>
    </row>
    <row r="2736" spans="1:1" x14ac:dyDescent="0.2">
      <c r="A2736" s="1"/>
    </row>
    <row r="2737" spans="1:1" x14ac:dyDescent="0.2">
      <c r="A2737" s="1"/>
    </row>
    <row r="2738" spans="1:1" x14ac:dyDescent="0.2">
      <c r="A2738" s="1"/>
    </row>
    <row r="2739" spans="1:1" x14ac:dyDescent="0.2">
      <c r="A2739" s="1"/>
    </row>
    <row r="2740" spans="1:1" x14ac:dyDescent="0.2">
      <c r="A2740" s="1"/>
    </row>
    <row r="2741" spans="1:1" x14ac:dyDescent="0.2">
      <c r="A2741" s="1"/>
    </row>
    <row r="2742" spans="1:1" x14ac:dyDescent="0.2">
      <c r="A2742" s="1"/>
    </row>
    <row r="2743" spans="1:1" x14ac:dyDescent="0.2">
      <c r="A2743" s="1"/>
    </row>
    <row r="2744" spans="1:1" x14ac:dyDescent="0.2">
      <c r="A2744" s="1"/>
    </row>
    <row r="2745" spans="1:1" x14ac:dyDescent="0.2">
      <c r="A2745" s="1"/>
    </row>
    <row r="2746" spans="1:1" x14ac:dyDescent="0.2">
      <c r="A2746" s="1"/>
    </row>
    <row r="2747" spans="1:1" x14ac:dyDescent="0.2">
      <c r="A2747" s="1"/>
    </row>
    <row r="2748" spans="1:1" x14ac:dyDescent="0.2">
      <c r="A2748" s="1"/>
    </row>
    <row r="2749" spans="1:1" x14ac:dyDescent="0.2">
      <c r="A2749" s="1"/>
    </row>
    <row r="2750" spans="1:1" x14ac:dyDescent="0.2">
      <c r="A2750" s="1"/>
    </row>
    <row r="2751" spans="1:1" x14ac:dyDescent="0.2">
      <c r="A2751" s="1"/>
    </row>
    <row r="2752" spans="1:1" x14ac:dyDescent="0.2">
      <c r="A2752" s="1"/>
    </row>
    <row r="2753" spans="1:1" x14ac:dyDescent="0.2">
      <c r="A2753" s="1"/>
    </row>
    <row r="2754" spans="1:1" x14ac:dyDescent="0.2">
      <c r="A2754" s="1"/>
    </row>
    <row r="2755" spans="1:1" x14ac:dyDescent="0.2">
      <c r="A2755" s="1"/>
    </row>
    <row r="2756" spans="1:1" x14ac:dyDescent="0.2">
      <c r="A2756" s="1"/>
    </row>
    <row r="2757" spans="1:1" x14ac:dyDescent="0.2">
      <c r="A2757" s="1"/>
    </row>
    <row r="2758" spans="1:1" x14ac:dyDescent="0.2">
      <c r="A2758" s="1"/>
    </row>
    <row r="2759" spans="1:1" x14ac:dyDescent="0.2">
      <c r="A2759" s="1"/>
    </row>
    <row r="2760" spans="1:1" x14ac:dyDescent="0.2">
      <c r="A2760" s="1"/>
    </row>
    <row r="2761" spans="1:1" x14ac:dyDescent="0.2">
      <c r="A2761" s="1"/>
    </row>
    <row r="2762" spans="1:1" x14ac:dyDescent="0.2">
      <c r="A2762" s="1"/>
    </row>
    <row r="2763" spans="1:1" x14ac:dyDescent="0.2">
      <c r="A2763" s="1"/>
    </row>
    <row r="2764" spans="1:1" x14ac:dyDescent="0.2">
      <c r="A2764" s="1"/>
    </row>
    <row r="2765" spans="1:1" x14ac:dyDescent="0.2">
      <c r="A2765" s="1"/>
    </row>
    <row r="2766" spans="1:1" x14ac:dyDescent="0.2">
      <c r="A2766" s="1"/>
    </row>
    <row r="2767" spans="1:1" x14ac:dyDescent="0.2">
      <c r="A2767" s="1"/>
    </row>
    <row r="2768" spans="1:1" x14ac:dyDescent="0.2">
      <c r="A2768" s="1"/>
    </row>
    <row r="2769" spans="1:1" x14ac:dyDescent="0.2">
      <c r="A2769" s="1"/>
    </row>
    <row r="2770" spans="1:1" x14ac:dyDescent="0.2">
      <c r="A2770" s="1"/>
    </row>
    <row r="2771" spans="1:1" x14ac:dyDescent="0.2">
      <c r="A2771" s="1"/>
    </row>
    <row r="2772" spans="1:1" x14ac:dyDescent="0.2">
      <c r="A2772" s="1"/>
    </row>
    <row r="2773" spans="1:1" x14ac:dyDescent="0.2">
      <c r="A2773" s="1"/>
    </row>
    <row r="2774" spans="1:1" x14ac:dyDescent="0.2">
      <c r="A2774" s="1"/>
    </row>
    <row r="2775" spans="1:1" x14ac:dyDescent="0.2">
      <c r="A2775" s="1"/>
    </row>
    <row r="2776" spans="1:1" x14ac:dyDescent="0.2">
      <c r="A2776" s="1"/>
    </row>
    <row r="2777" spans="1:1" x14ac:dyDescent="0.2">
      <c r="A2777" s="1"/>
    </row>
    <row r="2778" spans="1:1" x14ac:dyDescent="0.2">
      <c r="A2778" s="1"/>
    </row>
    <row r="2779" spans="1:1" x14ac:dyDescent="0.2">
      <c r="A2779" s="1"/>
    </row>
    <row r="2780" spans="1:1" x14ac:dyDescent="0.2">
      <c r="A2780" s="1"/>
    </row>
    <row r="2781" spans="1:1" x14ac:dyDescent="0.2">
      <c r="A2781" s="1"/>
    </row>
    <row r="2782" spans="1:1" x14ac:dyDescent="0.2">
      <c r="A2782" s="1"/>
    </row>
    <row r="2783" spans="1:1" x14ac:dyDescent="0.2">
      <c r="A2783" s="1"/>
    </row>
    <row r="2784" spans="1:1" x14ac:dyDescent="0.2">
      <c r="A2784" s="1"/>
    </row>
    <row r="2785" spans="1:1" x14ac:dyDescent="0.2">
      <c r="A2785" s="1"/>
    </row>
    <row r="2786" spans="1:1" x14ac:dyDescent="0.2">
      <c r="A2786" s="1"/>
    </row>
    <row r="2787" spans="1:1" x14ac:dyDescent="0.2">
      <c r="A2787" s="1"/>
    </row>
    <row r="2788" spans="1:1" x14ac:dyDescent="0.2">
      <c r="A2788" s="1"/>
    </row>
    <row r="2789" spans="1:1" x14ac:dyDescent="0.2">
      <c r="A2789" s="1"/>
    </row>
    <row r="2790" spans="1:1" x14ac:dyDescent="0.2">
      <c r="A2790" s="1"/>
    </row>
    <row r="2791" spans="1:1" x14ac:dyDescent="0.2">
      <c r="A2791" s="1"/>
    </row>
    <row r="2792" spans="1:1" x14ac:dyDescent="0.2">
      <c r="A2792" s="1"/>
    </row>
    <row r="2793" spans="1:1" x14ac:dyDescent="0.2">
      <c r="A2793" s="1"/>
    </row>
    <row r="2794" spans="1:1" x14ac:dyDescent="0.2">
      <c r="A2794" s="1"/>
    </row>
    <row r="2795" spans="1:1" x14ac:dyDescent="0.2">
      <c r="A2795" s="1"/>
    </row>
    <row r="2796" spans="1:1" x14ac:dyDescent="0.2">
      <c r="A2796" s="1"/>
    </row>
    <row r="2797" spans="1:1" x14ac:dyDescent="0.2">
      <c r="A2797" s="1"/>
    </row>
    <row r="2798" spans="1:1" x14ac:dyDescent="0.2">
      <c r="A2798" s="1"/>
    </row>
    <row r="2799" spans="1:1" x14ac:dyDescent="0.2">
      <c r="A2799" s="1"/>
    </row>
    <row r="2800" spans="1:1" x14ac:dyDescent="0.2">
      <c r="A2800" s="1"/>
    </row>
    <row r="2801" spans="1:1" x14ac:dyDescent="0.2">
      <c r="A2801" s="1"/>
    </row>
    <row r="2802" spans="1:1" x14ac:dyDescent="0.2">
      <c r="A2802" s="1"/>
    </row>
    <row r="2803" spans="1:1" x14ac:dyDescent="0.2">
      <c r="A2803" s="1"/>
    </row>
    <row r="2804" spans="1:1" x14ac:dyDescent="0.2">
      <c r="A2804" s="1"/>
    </row>
    <row r="2805" spans="1:1" x14ac:dyDescent="0.2">
      <c r="A2805" s="1"/>
    </row>
    <row r="2806" spans="1:1" x14ac:dyDescent="0.2">
      <c r="A2806" s="1"/>
    </row>
    <row r="2807" spans="1:1" x14ac:dyDescent="0.2">
      <c r="A2807" s="1"/>
    </row>
    <row r="2808" spans="1:1" x14ac:dyDescent="0.2">
      <c r="A2808" s="1"/>
    </row>
    <row r="2809" spans="1:1" x14ac:dyDescent="0.2">
      <c r="A2809" s="1"/>
    </row>
    <row r="2810" spans="1:1" x14ac:dyDescent="0.2">
      <c r="A2810" s="1"/>
    </row>
    <row r="2811" spans="1:1" x14ac:dyDescent="0.2">
      <c r="A2811" s="1"/>
    </row>
    <row r="2812" spans="1:1" x14ac:dyDescent="0.2">
      <c r="A2812" s="1"/>
    </row>
    <row r="2813" spans="1:1" x14ac:dyDescent="0.2">
      <c r="A2813" s="1"/>
    </row>
    <row r="2814" spans="1:1" x14ac:dyDescent="0.2">
      <c r="A2814" s="1"/>
    </row>
    <row r="2815" spans="1:1" x14ac:dyDescent="0.2">
      <c r="A2815" s="1"/>
    </row>
    <row r="2816" spans="1:1" x14ac:dyDescent="0.2">
      <c r="A2816" s="1"/>
    </row>
    <row r="2817" spans="1:1" x14ac:dyDescent="0.2">
      <c r="A2817" s="1"/>
    </row>
    <row r="2818" spans="1:1" x14ac:dyDescent="0.2">
      <c r="A2818" s="1"/>
    </row>
    <row r="2819" spans="1:1" x14ac:dyDescent="0.2">
      <c r="A2819" s="1"/>
    </row>
    <row r="2820" spans="1:1" x14ac:dyDescent="0.2">
      <c r="A2820" s="1"/>
    </row>
    <row r="2821" spans="1:1" x14ac:dyDescent="0.2">
      <c r="A2821" s="1"/>
    </row>
    <row r="2822" spans="1:1" x14ac:dyDescent="0.2">
      <c r="A2822" s="1"/>
    </row>
    <row r="2823" spans="1:1" x14ac:dyDescent="0.2">
      <c r="A2823" s="1"/>
    </row>
    <row r="2824" spans="1:1" x14ac:dyDescent="0.2">
      <c r="A2824" s="1"/>
    </row>
    <row r="2825" spans="1:1" x14ac:dyDescent="0.2">
      <c r="A2825" s="1"/>
    </row>
    <row r="2826" spans="1:1" x14ac:dyDescent="0.2">
      <c r="A2826" s="1"/>
    </row>
    <row r="2827" spans="1:1" x14ac:dyDescent="0.2">
      <c r="A2827" s="1"/>
    </row>
    <row r="2828" spans="1:1" x14ac:dyDescent="0.2">
      <c r="A2828" s="1"/>
    </row>
    <row r="2829" spans="1:1" x14ac:dyDescent="0.2">
      <c r="A2829" s="1"/>
    </row>
    <row r="2830" spans="1:1" x14ac:dyDescent="0.2">
      <c r="A2830" s="1"/>
    </row>
    <row r="2831" spans="1:1" x14ac:dyDescent="0.2">
      <c r="A2831" s="1"/>
    </row>
    <row r="2832" spans="1:1" x14ac:dyDescent="0.2">
      <c r="A2832" s="1"/>
    </row>
    <row r="2833" spans="1:1" x14ac:dyDescent="0.2">
      <c r="A2833" s="1"/>
    </row>
    <row r="2834" spans="1:1" x14ac:dyDescent="0.2">
      <c r="A2834" s="1"/>
    </row>
    <row r="2835" spans="1:1" x14ac:dyDescent="0.2">
      <c r="A2835" s="1"/>
    </row>
    <row r="2836" spans="1:1" x14ac:dyDescent="0.2">
      <c r="A2836" s="1"/>
    </row>
    <row r="2837" spans="1:1" x14ac:dyDescent="0.2">
      <c r="A2837" s="1"/>
    </row>
    <row r="2838" spans="1:1" x14ac:dyDescent="0.2">
      <c r="A2838" s="1"/>
    </row>
    <row r="2839" spans="1:1" x14ac:dyDescent="0.2">
      <c r="A2839" s="1"/>
    </row>
    <row r="2840" spans="1:1" x14ac:dyDescent="0.2">
      <c r="A2840" s="1"/>
    </row>
    <row r="2841" spans="1:1" x14ac:dyDescent="0.2">
      <c r="A2841" s="1"/>
    </row>
    <row r="2842" spans="1:1" x14ac:dyDescent="0.2">
      <c r="A2842" s="1"/>
    </row>
    <row r="2843" spans="1:1" x14ac:dyDescent="0.2">
      <c r="A2843" s="1"/>
    </row>
    <row r="2844" spans="1:1" x14ac:dyDescent="0.2">
      <c r="A2844" s="1"/>
    </row>
    <row r="2845" spans="1:1" x14ac:dyDescent="0.2">
      <c r="A2845" s="1"/>
    </row>
    <row r="2846" spans="1:1" x14ac:dyDescent="0.2">
      <c r="A2846" s="1"/>
    </row>
    <row r="2847" spans="1:1" x14ac:dyDescent="0.2">
      <c r="A2847" s="1"/>
    </row>
    <row r="2848" spans="1:1" x14ac:dyDescent="0.2">
      <c r="A2848" s="1"/>
    </row>
    <row r="2849" spans="1:1" x14ac:dyDescent="0.2">
      <c r="A2849" s="1"/>
    </row>
    <row r="2850" spans="1:1" x14ac:dyDescent="0.2">
      <c r="A2850" s="1"/>
    </row>
    <row r="2851" spans="1:1" x14ac:dyDescent="0.2">
      <c r="A2851" s="1"/>
    </row>
    <row r="2852" spans="1:1" x14ac:dyDescent="0.2">
      <c r="A2852" s="1"/>
    </row>
    <row r="2853" spans="1:1" x14ac:dyDescent="0.2">
      <c r="A2853" s="1"/>
    </row>
    <row r="2854" spans="1:1" x14ac:dyDescent="0.2">
      <c r="A2854" s="1"/>
    </row>
    <row r="2855" spans="1:1" x14ac:dyDescent="0.2">
      <c r="A2855" s="1"/>
    </row>
    <row r="2856" spans="1:1" x14ac:dyDescent="0.2">
      <c r="A2856" s="1"/>
    </row>
    <row r="2857" spans="1:1" x14ac:dyDescent="0.2">
      <c r="A2857" s="1"/>
    </row>
    <row r="2858" spans="1:1" x14ac:dyDescent="0.2">
      <c r="A2858" s="1"/>
    </row>
    <row r="2859" spans="1:1" x14ac:dyDescent="0.2">
      <c r="A2859" s="1"/>
    </row>
    <row r="2860" spans="1:1" x14ac:dyDescent="0.2">
      <c r="A2860" s="1"/>
    </row>
    <row r="2861" spans="1:1" x14ac:dyDescent="0.2">
      <c r="A2861" s="1"/>
    </row>
    <row r="2862" spans="1:1" x14ac:dyDescent="0.2">
      <c r="A2862" s="1"/>
    </row>
    <row r="2863" spans="1:1" x14ac:dyDescent="0.2">
      <c r="A2863" s="1"/>
    </row>
    <row r="2864" spans="1:1" x14ac:dyDescent="0.2">
      <c r="A2864" s="1"/>
    </row>
    <row r="2865" spans="1:1" x14ac:dyDescent="0.2">
      <c r="A2865" s="1"/>
    </row>
    <row r="2866" spans="1:1" x14ac:dyDescent="0.2">
      <c r="A2866" s="1"/>
    </row>
    <row r="2867" spans="1:1" x14ac:dyDescent="0.2">
      <c r="A2867" s="1"/>
    </row>
    <row r="2868" spans="1:1" x14ac:dyDescent="0.2">
      <c r="A2868" s="1"/>
    </row>
    <row r="2869" spans="1:1" x14ac:dyDescent="0.2">
      <c r="A2869" s="1"/>
    </row>
    <row r="2870" spans="1:1" x14ac:dyDescent="0.2">
      <c r="A2870" s="1"/>
    </row>
    <row r="2871" spans="1:1" x14ac:dyDescent="0.2">
      <c r="A2871" s="1"/>
    </row>
    <row r="2872" spans="1:1" x14ac:dyDescent="0.2">
      <c r="A2872" s="1"/>
    </row>
    <row r="2873" spans="1:1" x14ac:dyDescent="0.2">
      <c r="A2873" s="1"/>
    </row>
    <row r="2874" spans="1:1" x14ac:dyDescent="0.2">
      <c r="A2874" s="1"/>
    </row>
    <row r="2875" spans="1:1" x14ac:dyDescent="0.2">
      <c r="A2875" s="1"/>
    </row>
    <row r="2876" spans="1:1" x14ac:dyDescent="0.2">
      <c r="A2876" s="1"/>
    </row>
    <row r="2877" spans="1:1" x14ac:dyDescent="0.2">
      <c r="A2877" s="1"/>
    </row>
    <row r="2878" spans="1:1" x14ac:dyDescent="0.2">
      <c r="A2878" s="1"/>
    </row>
    <row r="2879" spans="1:1" x14ac:dyDescent="0.2">
      <c r="A2879" s="1"/>
    </row>
    <row r="2880" spans="1:1" x14ac:dyDescent="0.2">
      <c r="A2880" s="1"/>
    </row>
    <row r="2881" spans="1:1" x14ac:dyDescent="0.2">
      <c r="A2881" s="1"/>
    </row>
    <row r="2882" spans="1:1" x14ac:dyDescent="0.2">
      <c r="A2882" s="1"/>
    </row>
    <row r="2883" spans="1:1" x14ac:dyDescent="0.2">
      <c r="A2883" s="1"/>
    </row>
    <row r="2884" spans="1:1" x14ac:dyDescent="0.2">
      <c r="A2884" s="1"/>
    </row>
    <row r="2885" spans="1:1" x14ac:dyDescent="0.2">
      <c r="A2885" s="1"/>
    </row>
    <row r="2886" spans="1:1" x14ac:dyDescent="0.2">
      <c r="A2886" s="1"/>
    </row>
    <row r="2887" spans="1:1" x14ac:dyDescent="0.2">
      <c r="A2887" s="1"/>
    </row>
    <row r="2888" spans="1:1" x14ac:dyDescent="0.2">
      <c r="A2888" s="1"/>
    </row>
    <row r="2889" spans="1:1" x14ac:dyDescent="0.2">
      <c r="A2889" s="1"/>
    </row>
    <row r="2890" spans="1:1" x14ac:dyDescent="0.2">
      <c r="A2890" s="1"/>
    </row>
    <row r="2891" spans="1:1" x14ac:dyDescent="0.2">
      <c r="A2891" s="1"/>
    </row>
    <row r="2892" spans="1:1" x14ac:dyDescent="0.2">
      <c r="A2892" s="1"/>
    </row>
    <row r="2893" spans="1:1" x14ac:dyDescent="0.2">
      <c r="A2893" s="1"/>
    </row>
    <row r="2894" spans="1:1" x14ac:dyDescent="0.2">
      <c r="A2894" s="1"/>
    </row>
    <row r="2895" spans="1:1" x14ac:dyDescent="0.2">
      <c r="A2895" s="1"/>
    </row>
    <row r="2896" spans="1:1" x14ac:dyDescent="0.2">
      <c r="A2896" s="1"/>
    </row>
    <row r="2897" spans="1:1" x14ac:dyDescent="0.2">
      <c r="A2897" s="1"/>
    </row>
    <row r="2898" spans="1:1" x14ac:dyDescent="0.2">
      <c r="A2898" s="1"/>
    </row>
    <row r="2899" spans="1:1" x14ac:dyDescent="0.2">
      <c r="A2899" s="1"/>
    </row>
    <row r="2900" spans="1:1" x14ac:dyDescent="0.2">
      <c r="A2900" s="1"/>
    </row>
    <row r="2901" spans="1:1" x14ac:dyDescent="0.2">
      <c r="A2901" s="1"/>
    </row>
    <row r="2902" spans="1:1" x14ac:dyDescent="0.2">
      <c r="A2902" s="1"/>
    </row>
    <row r="2903" spans="1:1" x14ac:dyDescent="0.2">
      <c r="A2903" s="1"/>
    </row>
    <row r="2904" spans="1:1" x14ac:dyDescent="0.2">
      <c r="A2904" s="1"/>
    </row>
    <row r="2905" spans="1:1" x14ac:dyDescent="0.2">
      <c r="A2905" s="1"/>
    </row>
    <row r="2906" spans="1:1" x14ac:dyDescent="0.2">
      <c r="A2906" s="1"/>
    </row>
    <row r="2907" spans="1:1" x14ac:dyDescent="0.2">
      <c r="A2907" s="1"/>
    </row>
    <row r="2908" spans="1:1" x14ac:dyDescent="0.2">
      <c r="A2908" s="1"/>
    </row>
    <row r="2909" spans="1:1" x14ac:dyDescent="0.2">
      <c r="A2909" s="1"/>
    </row>
    <row r="2910" spans="1:1" x14ac:dyDescent="0.2">
      <c r="A2910" s="1"/>
    </row>
    <row r="2911" spans="1:1" x14ac:dyDescent="0.2">
      <c r="A2911" s="1"/>
    </row>
    <row r="2912" spans="1:1" x14ac:dyDescent="0.2">
      <c r="A2912" s="1"/>
    </row>
    <row r="2913" spans="1:1" x14ac:dyDescent="0.2">
      <c r="A2913" s="1"/>
    </row>
    <row r="2914" spans="1:1" x14ac:dyDescent="0.2">
      <c r="A2914" s="1"/>
    </row>
    <row r="2915" spans="1:1" x14ac:dyDescent="0.2">
      <c r="A2915" s="1"/>
    </row>
    <row r="2916" spans="1:1" x14ac:dyDescent="0.2">
      <c r="A2916" s="1"/>
    </row>
    <row r="2917" spans="1:1" x14ac:dyDescent="0.2">
      <c r="A2917" s="1"/>
    </row>
    <row r="2918" spans="1:1" x14ac:dyDescent="0.2">
      <c r="A2918" s="1"/>
    </row>
    <row r="2919" spans="1:1" x14ac:dyDescent="0.2">
      <c r="A2919" s="1"/>
    </row>
    <row r="2920" spans="1:1" x14ac:dyDescent="0.2">
      <c r="A2920" s="1"/>
    </row>
    <row r="2921" spans="1:1" x14ac:dyDescent="0.2">
      <c r="A2921" s="1"/>
    </row>
    <row r="2922" spans="1:1" x14ac:dyDescent="0.2">
      <c r="A2922" s="1"/>
    </row>
    <row r="2923" spans="1:1" x14ac:dyDescent="0.2">
      <c r="A2923" s="1"/>
    </row>
    <row r="2924" spans="1:1" x14ac:dyDescent="0.2">
      <c r="A2924" s="1"/>
    </row>
    <row r="2925" spans="1:1" x14ac:dyDescent="0.2">
      <c r="A2925" s="1"/>
    </row>
    <row r="2926" spans="1:1" x14ac:dyDescent="0.2">
      <c r="A2926" s="1"/>
    </row>
    <row r="2927" spans="1:1" x14ac:dyDescent="0.2">
      <c r="A2927" s="1"/>
    </row>
    <row r="2928" spans="1:1" x14ac:dyDescent="0.2">
      <c r="A2928" s="1"/>
    </row>
    <row r="2929" spans="1:1" x14ac:dyDescent="0.2">
      <c r="A2929" s="1"/>
    </row>
    <row r="2930" spans="1:1" x14ac:dyDescent="0.2">
      <c r="A2930" s="1"/>
    </row>
    <row r="2931" spans="1:1" x14ac:dyDescent="0.2">
      <c r="A2931" s="1"/>
    </row>
    <row r="2932" spans="1:1" x14ac:dyDescent="0.2">
      <c r="A2932" s="1"/>
    </row>
    <row r="2933" spans="1:1" x14ac:dyDescent="0.2">
      <c r="A2933" s="1"/>
    </row>
    <row r="2934" spans="1:1" x14ac:dyDescent="0.2">
      <c r="A2934" s="1"/>
    </row>
    <row r="2935" spans="1:1" x14ac:dyDescent="0.2">
      <c r="A2935" s="1"/>
    </row>
    <row r="2936" spans="1:1" x14ac:dyDescent="0.2">
      <c r="A2936" s="1"/>
    </row>
    <row r="2937" spans="1:1" x14ac:dyDescent="0.2">
      <c r="A2937" s="1"/>
    </row>
    <row r="2938" spans="1:1" x14ac:dyDescent="0.2">
      <c r="A2938" s="1"/>
    </row>
    <row r="2939" spans="1:1" x14ac:dyDescent="0.2">
      <c r="A2939" s="1"/>
    </row>
    <row r="2940" spans="1:1" x14ac:dyDescent="0.2">
      <c r="A2940" s="1"/>
    </row>
    <row r="2941" spans="1:1" x14ac:dyDescent="0.2">
      <c r="A2941" s="1"/>
    </row>
    <row r="2942" spans="1:1" x14ac:dyDescent="0.2">
      <c r="A2942" s="1"/>
    </row>
    <row r="2943" spans="1:1" x14ac:dyDescent="0.2">
      <c r="A2943" s="1"/>
    </row>
    <row r="2944" spans="1:1" x14ac:dyDescent="0.2">
      <c r="A2944" s="1"/>
    </row>
    <row r="2945" spans="1:1" x14ac:dyDescent="0.2">
      <c r="A2945" s="1"/>
    </row>
    <row r="2946" spans="1:1" x14ac:dyDescent="0.2">
      <c r="A2946" s="1"/>
    </row>
    <row r="2947" spans="1:1" x14ac:dyDescent="0.2">
      <c r="A2947" s="1"/>
    </row>
    <row r="2948" spans="1:1" x14ac:dyDescent="0.2">
      <c r="A2948" s="1"/>
    </row>
    <row r="2949" spans="1:1" x14ac:dyDescent="0.2">
      <c r="A2949" s="1"/>
    </row>
    <row r="2950" spans="1:1" x14ac:dyDescent="0.2">
      <c r="A2950" s="1"/>
    </row>
    <row r="2951" spans="1:1" x14ac:dyDescent="0.2">
      <c r="A2951" s="1"/>
    </row>
    <row r="2952" spans="1:1" x14ac:dyDescent="0.2">
      <c r="A2952" s="1"/>
    </row>
    <row r="2953" spans="1:1" x14ac:dyDescent="0.2">
      <c r="A2953" s="1"/>
    </row>
    <row r="2954" spans="1:1" x14ac:dyDescent="0.2">
      <c r="A2954" s="1"/>
    </row>
    <row r="2955" spans="1:1" x14ac:dyDescent="0.2">
      <c r="A2955" s="1"/>
    </row>
    <row r="2956" spans="1:1" x14ac:dyDescent="0.2">
      <c r="A2956" s="1"/>
    </row>
    <row r="2957" spans="1:1" x14ac:dyDescent="0.2">
      <c r="A2957" s="1"/>
    </row>
    <row r="2958" spans="1:1" x14ac:dyDescent="0.2">
      <c r="A2958" s="1"/>
    </row>
    <row r="2959" spans="1:1" x14ac:dyDescent="0.2">
      <c r="A2959" s="1"/>
    </row>
    <row r="2960" spans="1:1" x14ac:dyDescent="0.2">
      <c r="A2960" s="1"/>
    </row>
    <row r="2961" spans="1:1" x14ac:dyDescent="0.2">
      <c r="A2961" s="1"/>
    </row>
    <row r="2962" spans="1:1" x14ac:dyDescent="0.2">
      <c r="A2962" s="1"/>
    </row>
    <row r="2963" spans="1:1" x14ac:dyDescent="0.2">
      <c r="A2963" s="1"/>
    </row>
    <row r="2964" spans="1:1" x14ac:dyDescent="0.2">
      <c r="A2964" s="1"/>
    </row>
    <row r="2965" spans="1:1" x14ac:dyDescent="0.2">
      <c r="A2965" s="1"/>
    </row>
    <row r="2966" spans="1:1" x14ac:dyDescent="0.2">
      <c r="A2966" s="1"/>
    </row>
    <row r="2967" spans="1:1" x14ac:dyDescent="0.2">
      <c r="A2967" s="1"/>
    </row>
    <row r="2968" spans="1:1" x14ac:dyDescent="0.2">
      <c r="A2968" s="1"/>
    </row>
    <row r="2969" spans="1:1" x14ac:dyDescent="0.2">
      <c r="A2969" s="1"/>
    </row>
    <row r="2970" spans="1:1" x14ac:dyDescent="0.2">
      <c r="A2970" s="1"/>
    </row>
    <row r="2971" spans="1:1" x14ac:dyDescent="0.2">
      <c r="A2971" s="1"/>
    </row>
    <row r="2972" spans="1:1" x14ac:dyDescent="0.2">
      <c r="A2972" s="1"/>
    </row>
    <row r="2973" spans="1:1" x14ac:dyDescent="0.2">
      <c r="A2973" s="1"/>
    </row>
    <row r="2974" spans="1:1" x14ac:dyDescent="0.2">
      <c r="A2974" s="1"/>
    </row>
    <row r="2975" spans="1:1" x14ac:dyDescent="0.2">
      <c r="A2975" s="1"/>
    </row>
    <row r="2976" spans="1:1" x14ac:dyDescent="0.2">
      <c r="A2976" s="1"/>
    </row>
    <row r="2977" spans="1:1" x14ac:dyDescent="0.2">
      <c r="A2977" s="1"/>
    </row>
    <row r="2978" spans="1:1" x14ac:dyDescent="0.2">
      <c r="A2978" s="1"/>
    </row>
    <row r="2979" spans="1:1" x14ac:dyDescent="0.2">
      <c r="A2979" s="1"/>
    </row>
    <row r="2980" spans="1:1" x14ac:dyDescent="0.2">
      <c r="A2980" s="1"/>
    </row>
    <row r="2981" spans="1:1" x14ac:dyDescent="0.2">
      <c r="A2981" s="1"/>
    </row>
    <row r="2982" spans="1:1" x14ac:dyDescent="0.2">
      <c r="A2982" s="1"/>
    </row>
    <row r="2983" spans="1:1" x14ac:dyDescent="0.2">
      <c r="A2983" s="1"/>
    </row>
    <row r="2984" spans="1:1" x14ac:dyDescent="0.2">
      <c r="A2984" s="1"/>
    </row>
    <row r="2985" spans="1:1" x14ac:dyDescent="0.2">
      <c r="A2985" s="1"/>
    </row>
    <row r="2986" spans="1:1" x14ac:dyDescent="0.2">
      <c r="A2986" s="1"/>
    </row>
    <row r="2987" spans="1:1" x14ac:dyDescent="0.2">
      <c r="A2987" s="1"/>
    </row>
    <row r="2988" spans="1:1" x14ac:dyDescent="0.2">
      <c r="A2988" s="1"/>
    </row>
    <row r="2989" spans="1:1" x14ac:dyDescent="0.2">
      <c r="A2989" s="1"/>
    </row>
    <row r="2990" spans="1:1" x14ac:dyDescent="0.2">
      <c r="A2990" s="1"/>
    </row>
    <row r="2991" spans="1:1" x14ac:dyDescent="0.2">
      <c r="A2991" s="1"/>
    </row>
    <row r="2992" spans="1:1" x14ac:dyDescent="0.2">
      <c r="A2992" s="1"/>
    </row>
    <row r="2993" spans="1:1" x14ac:dyDescent="0.2">
      <c r="A2993" s="1"/>
    </row>
    <row r="2994" spans="1:1" x14ac:dyDescent="0.2">
      <c r="A2994" s="1"/>
    </row>
    <row r="2995" spans="1:1" x14ac:dyDescent="0.2">
      <c r="A2995" s="1"/>
    </row>
    <row r="2996" spans="1:1" x14ac:dyDescent="0.2">
      <c r="A2996" s="1"/>
    </row>
    <row r="2997" spans="1:1" x14ac:dyDescent="0.2">
      <c r="A2997" s="1"/>
    </row>
    <row r="2998" spans="1:1" x14ac:dyDescent="0.2">
      <c r="A2998" s="1"/>
    </row>
    <row r="2999" spans="1:1" x14ac:dyDescent="0.2">
      <c r="A2999" s="1"/>
    </row>
    <row r="3000" spans="1:1" x14ac:dyDescent="0.2">
      <c r="A3000" s="1"/>
    </row>
    <row r="3001" spans="1:1" x14ac:dyDescent="0.2">
      <c r="A3001" s="1"/>
    </row>
    <row r="3002" spans="1:1" x14ac:dyDescent="0.2">
      <c r="A3002" s="1"/>
    </row>
    <row r="3003" spans="1:1" x14ac:dyDescent="0.2">
      <c r="A3003" s="1"/>
    </row>
    <row r="3004" spans="1:1" x14ac:dyDescent="0.2">
      <c r="A3004" s="1"/>
    </row>
    <row r="3005" spans="1:1" x14ac:dyDescent="0.2">
      <c r="A3005" s="1"/>
    </row>
    <row r="3006" spans="1:1" x14ac:dyDescent="0.2">
      <c r="A3006" s="1"/>
    </row>
    <row r="3007" spans="1:1" x14ac:dyDescent="0.2">
      <c r="A3007" s="1"/>
    </row>
    <row r="3008" spans="1:1" x14ac:dyDescent="0.2">
      <c r="A3008" s="1"/>
    </row>
    <row r="3009" spans="1:1" x14ac:dyDescent="0.2">
      <c r="A3009" s="1"/>
    </row>
    <row r="3010" spans="1:1" x14ac:dyDescent="0.2">
      <c r="A3010" s="1"/>
    </row>
    <row r="3011" spans="1:1" x14ac:dyDescent="0.2">
      <c r="A3011" s="1"/>
    </row>
    <row r="3012" spans="1:1" x14ac:dyDescent="0.2">
      <c r="A3012" s="1"/>
    </row>
    <row r="3013" spans="1:1" x14ac:dyDescent="0.2">
      <c r="A3013" s="1"/>
    </row>
    <row r="3014" spans="1:1" x14ac:dyDescent="0.2">
      <c r="A3014" s="1"/>
    </row>
    <row r="3015" spans="1:1" x14ac:dyDescent="0.2">
      <c r="A3015" s="1"/>
    </row>
    <row r="3016" spans="1:1" x14ac:dyDescent="0.2">
      <c r="A3016" s="1"/>
    </row>
    <row r="3017" spans="1:1" x14ac:dyDescent="0.2">
      <c r="A3017" s="1"/>
    </row>
    <row r="3018" spans="1:1" x14ac:dyDescent="0.2">
      <c r="A3018" s="1"/>
    </row>
    <row r="3019" spans="1:1" x14ac:dyDescent="0.2">
      <c r="A3019" s="1"/>
    </row>
    <row r="3020" spans="1:1" x14ac:dyDescent="0.2">
      <c r="A3020" s="1"/>
    </row>
    <row r="3021" spans="1:1" x14ac:dyDescent="0.2">
      <c r="A3021" s="1"/>
    </row>
    <row r="3022" spans="1:1" x14ac:dyDescent="0.2">
      <c r="A3022" s="1"/>
    </row>
    <row r="3023" spans="1:1" x14ac:dyDescent="0.2">
      <c r="A3023" s="1"/>
    </row>
    <row r="3024" spans="1:1" x14ac:dyDescent="0.2">
      <c r="A3024" s="1"/>
    </row>
    <row r="3025" spans="1:1" x14ac:dyDescent="0.2">
      <c r="A3025" s="1"/>
    </row>
    <row r="3026" spans="1:1" x14ac:dyDescent="0.2">
      <c r="A3026" s="1"/>
    </row>
    <row r="3027" spans="1:1" x14ac:dyDescent="0.2">
      <c r="A3027" s="1"/>
    </row>
    <row r="3028" spans="1:1" x14ac:dyDescent="0.2">
      <c r="A3028" s="1"/>
    </row>
    <row r="3029" spans="1:1" x14ac:dyDescent="0.2">
      <c r="A3029" s="1"/>
    </row>
    <row r="3030" spans="1:1" x14ac:dyDescent="0.2">
      <c r="A3030" s="1"/>
    </row>
    <row r="3031" spans="1:1" x14ac:dyDescent="0.2">
      <c r="A3031" s="1"/>
    </row>
    <row r="3032" spans="1:1" x14ac:dyDescent="0.2">
      <c r="A3032" s="1"/>
    </row>
    <row r="3033" spans="1:1" x14ac:dyDescent="0.2">
      <c r="A3033" s="1"/>
    </row>
    <row r="3034" spans="1:1" x14ac:dyDescent="0.2">
      <c r="A3034" s="1"/>
    </row>
    <row r="3035" spans="1:1" x14ac:dyDescent="0.2">
      <c r="A3035" s="1"/>
    </row>
    <row r="3036" spans="1:1" x14ac:dyDescent="0.2">
      <c r="A3036" s="1"/>
    </row>
    <row r="3037" spans="1:1" x14ac:dyDescent="0.2">
      <c r="A3037" s="1"/>
    </row>
    <row r="3038" spans="1:1" x14ac:dyDescent="0.2">
      <c r="A3038" s="1"/>
    </row>
    <row r="3039" spans="1:1" x14ac:dyDescent="0.2">
      <c r="A3039" s="1"/>
    </row>
    <row r="3040" spans="1:1" x14ac:dyDescent="0.2">
      <c r="A3040" s="1"/>
    </row>
    <row r="3041" spans="1:1" x14ac:dyDescent="0.2">
      <c r="A3041" s="1"/>
    </row>
    <row r="3042" spans="1:1" x14ac:dyDescent="0.2">
      <c r="A3042" s="1"/>
    </row>
    <row r="3043" spans="1:1" x14ac:dyDescent="0.2">
      <c r="A3043" s="1"/>
    </row>
    <row r="3044" spans="1:1" x14ac:dyDescent="0.2">
      <c r="A3044" s="1"/>
    </row>
    <row r="3045" spans="1:1" x14ac:dyDescent="0.2">
      <c r="A3045" s="1"/>
    </row>
    <row r="3046" spans="1:1" x14ac:dyDescent="0.2">
      <c r="A3046" s="1"/>
    </row>
    <row r="3047" spans="1:1" x14ac:dyDescent="0.2">
      <c r="A3047" s="1"/>
    </row>
    <row r="3048" spans="1:1" x14ac:dyDescent="0.2">
      <c r="A3048" s="1"/>
    </row>
    <row r="3049" spans="1:1" x14ac:dyDescent="0.2">
      <c r="A3049" s="1"/>
    </row>
    <row r="3050" spans="1:1" x14ac:dyDescent="0.2">
      <c r="A3050" s="1"/>
    </row>
    <row r="3051" spans="1:1" x14ac:dyDescent="0.2">
      <c r="A3051" s="1"/>
    </row>
    <row r="3052" spans="1:1" x14ac:dyDescent="0.2">
      <c r="A3052" s="1"/>
    </row>
    <row r="3053" spans="1:1" x14ac:dyDescent="0.2">
      <c r="A3053" s="1"/>
    </row>
    <row r="3054" spans="1:1" x14ac:dyDescent="0.2">
      <c r="A3054" s="1"/>
    </row>
    <row r="3055" spans="1:1" x14ac:dyDescent="0.2">
      <c r="A3055" s="1"/>
    </row>
    <row r="3056" spans="1:1" x14ac:dyDescent="0.2">
      <c r="A3056" s="1"/>
    </row>
    <row r="3057" spans="1:1" x14ac:dyDescent="0.2">
      <c r="A3057" s="1"/>
    </row>
    <row r="3058" spans="1:1" x14ac:dyDescent="0.2">
      <c r="A3058" s="1"/>
    </row>
    <row r="3059" spans="1:1" x14ac:dyDescent="0.2">
      <c r="A3059" s="1"/>
    </row>
    <row r="3060" spans="1:1" x14ac:dyDescent="0.2">
      <c r="A3060" s="1"/>
    </row>
    <row r="3061" spans="1:1" x14ac:dyDescent="0.2">
      <c r="A3061" s="1"/>
    </row>
    <row r="3062" spans="1:1" x14ac:dyDescent="0.2">
      <c r="A3062" s="1"/>
    </row>
    <row r="3063" spans="1:1" x14ac:dyDescent="0.2">
      <c r="A3063" s="1"/>
    </row>
    <row r="3064" spans="1:1" x14ac:dyDescent="0.2">
      <c r="A3064" s="1"/>
    </row>
    <row r="3065" spans="1:1" x14ac:dyDescent="0.2">
      <c r="A3065" s="1"/>
    </row>
    <row r="3066" spans="1:1" x14ac:dyDescent="0.2">
      <c r="A3066" s="1"/>
    </row>
    <row r="3067" spans="1:1" x14ac:dyDescent="0.2">
      <c r="A3067" s="1"/>
    </row>
    <row r="3068" spans="1:1" x14ac:dyDescent="0.2">
      <c r="A3068" s="1"/>
    </row>
    <row r="3069" spans="1:1" x14ac:dyDescent="0.2">
      <c r="A3069" s="1"/>
    </row>
    <row r="3070" spans="1:1" x14ac:dyDescent="0.2">
      <c r="A3070" s="1"/>
    </row>
    <row r="3071" spans="1:1" x14ac:dyDescent="0.2">
      <c r="A3071" s="1"/>
    </row>
    <row r="3072" spans="1:1" x14ac:dyDescent="0.2">
      <c r="A3072" s="1"/>
    </row>
    <row r="3073" spans="1:1" x14ac:dyDescent="0.2">
      <c r="A3073" s="1"/>
    </row>
    <row r="3074" spans="1:1" x14ac:dyDescent="0.2">
      <c r="A3074" s="1"/>
    </row>
    <row r="3075" spans="1:1" x14ac:dyDescent="0.2">
      <c r="A3075" s="1"/>
    </row>
    <row r="3076" spans="1:1" x14ac:dyDescent="0.2">
      <c r="A3076" s="1"/>
    </row>
    <row r="3077" spans="1:1" x14ac:dyDescent="0.2">
      <c r="A3077" s="1"/>
    </row>
    <row r="3078" spans="1:1" x14ac:dyDescent="0.2">
      <c r="A3078" s="1"/>
    </row>
    <row r="3079" spans="1:1" x14ac:dyDescent="0.2">
      <c r="A3079" s="1"/>
    </row>
    <row r="3080" spans="1:1" x14ac:dyDescent="0.2">
      <c r="A3080" s="1"/>
    </row>
    <row r="3081" spans="1:1" x14ac:dyDescent="0.2">
      <c r="A3081" s="1"/>
    </row>
    <row r="3082" spans="1:1" x14ac:dyDescent="0.2">
      <c r="A3082" s="1"/>
    </row>
    <row r="3083" spans="1:1" x14ac:dyDescent="0.2">
      <c r="A3083" s="1"/>
    </row>
    <row r="3084" spans="1:1" x14ac:dyDescent="0.2">
      <c r="A3084" s="1"/>
    </row>
    <row r="3085" spans="1:1" x14ac:dyDescent="0.2">
      <c r="A3085" s="1"/>
    </row>
    <row r="3086" spans="1:1" x14ac:dyDescent="0.2">
      <c r="A3086" s="1"/>
    </row>
    <row r="3087" spans="1:1" x14ac:dyDescent="0.2">
      <c r="A3087" s="1"/>
    </row>
    <row r="3088" spans="1:1" x14ac:dyDescent="0.2">
      <c r="A3088" s="1"/>
    </row>
    <row r="3089" spans="1:1" x14ac:dyDescent="0.2">
      <c r="A3089" s="1"/>
    </row>
    <row r="3090" spans="1:1" x14ac:dyDescent="0.2">
      <c r="A3090" s="1"/>
    </row>
    <row r="3091" spans="1:1" x14ac:dyDescent="0.2">
      <c r="A3091" s="1"/>
    </row>
    <row r="3092" spans="1:1" x14ac:dyDescent="0.2">
      <c r="A3092" s="1"/>
    </row>
    <row r="3093" spans="1:1" x14ac:dyDescent="0.2">
      <c r="A3093" s="1"/>
    </row>
    <row r="3094" spans="1:1" x14ac:dyDescent="0.2">
      <c r="A3094" s="1"/>
    </row>
    <row r="3095" spans="1:1" x14ac:dyDescent="0.2">
      <c r="A3095" s="1"/>
    </row>
    <row r="3096" spans="1:1" x14ac:dyDescent="0.2">
      <c r="A3096" s="1"/>
    </row>
    <row r="3097" spans="1:1" x14ac:dyDescent="0.2">
      <c r="A3097" s="1"/>
    </row>
    <row r="3098" spans="1:1" x14ac:dyDescent="0.2">
      <c r="A3098" s="1"/>
    </row>
    <row r="3099" spans="1:1" x14ac:dyDescent="0.2">
      <c r="A3099" s="1"/>
    </row>
    <row r="3100" spans="1:1" x14ac:dyDescent="0.2">
      <c r="A3100" s="1"/>
    </row>
    <row r="3101" spans="1:1" x14ac:dyDescent="0.2">
      <c r="A3101" s="1"/>
    </row>
    <row r="3102" spans="1:1" x14ac:dyDescent="0.2">
      <c r="A3102" s="1"/>
    </row>
    <row r="3103" spans="1:1" x14ac:dyDescent="0.2">
      <c r="A3103" s="1"/>
    </row>
    <row r="3104" spans="1:1" x14ac:dyDescent="0.2">
      <c r="A3104" s="1"/>
    </row>
    <row r="3105" spans="1:1" x14ac:dyDescent="0.2">
      <c r="A3105" s="1"/>
    </row>
    <row r="3106" spans="1:1" x14ac:dyDescent="0.2">
      <c r="A3106" s="1"/>
    </row>
    <row r="3107" spans="1:1" x14ac:dyDescent="0.2">
      <c r="A3107" s="1"/>
    </row>
    <row r="3108" spans="1:1" x14ac:dyDescent="0.2">
      <c r="A3108" s="1"/>
    </row>
    <row r="3109" spans="1:1" x14ac:dyDescent="0.2">
      <c r="A3109" s="1"/>
    </row>
    <row r="3110" spans="1:1" x14ac:dyDescent="0.2">
      <c r="A3110" s="1"/>
    </row>
    <row r="3111" spans="1:1" x14ac:dyDescent="0.2">
      <c r="A3111" s="1"/>
    </row>
    <row r="3112" spans="1:1" x14ac:dyDescent="0.2">
      <c r="A3112" s="1"/>
    </row>
    <row r="3113" spans="1:1" x14ac:dyDescent="0.2">
      <c r="A3113" s="1"/>
    </row>
    <row r="3114" spans="1:1" x14ac:dyDescent="0.2">
      <c r="A3114" s="1"/>
    </row>
    <row r="3115" spans="1:1" x14ac:dyDescent="0.2">
      <c r="A3115" s="1"/>
    </row>
    <row r="3116" spans="1:1" x14ac:dyDescent="0.2">
      <c r="A3116" s="1"/>
    </row>
    <row r="3117" spans="1:1" x14ac:dyDescent="0.2">
      <c r="A3117" s="1"/>
    </row>
    <row r="3118" spans="1:1" x14ac:dyDescent="0.2">
      <c r="A3118" s="1"/>
    </row>
    <row r="3119" spans="1:1" x14ac:dyDescent="0.2">
      <c r="A3119" s="1"/>
    </row>
    <row r="3120" spans="1:1" x14ac:dyDescent="0.2">
      <c r="A3120" s="1"/>
    </row>
    <row r="3121" spans="1:1" x14ac:dyDescent="0.2">
      <c r="A3121" s="1"/>
    </row>
    <row r="3122" spans="1:1" x14ac:dyDescent="0.2">
      <c r="A3122" s="1"/>
    </row>
    <row r="3123" spans="1:1" x14ac:dyDescent="0.2">
      <c r="A3123" s="1"/>
    </row>
    <row r="3124" spans="1:1" x14ac:dyDescent="0.2">
      <c r="A3124" s="1"/>
    </row>
    <row r="3125" spans="1:1" x14ac:dyDescent="0.2">
      <c r="A3125" s="1"/>
    </row>
    <row r="3126" spans="1:1" x14ac:dyDescent="0.2">
      <c r="A3126" s="1"/>
    </row>
    <row r="3127" spans="1:1" x14ac:dyDescent="0.2">
      <c r="A3127" s="1"/>
    </row>
    <row r="3128" spans="1:1" x14ac:dyDescent="0.2">
      <c r="A3128" s="1"/>
    </row>
    <row r="3129" spans="1:1" x14ac:dyDescent="0.2">
      <c r="A3129" s="1"/>
    </row>
    <row r="3130" spans="1:1" x14ac:dyDescent="0.2">
      <c r="A3130" s="1"/>
    </row>
    <row r="3131" spans="1:1" x14ac:dyDescent="0.2">
      <c r="A3131" s="1"/>
    </row>
    <row r="3132" spans="1:1" x14ac:dyDescent="0.2">
      <c r="A3132" s="1"/>
    </row>
    <row r="3133" spans="1:1" x14ac:dyDescent="0.2">
      <c r="A3133" s="1"/>
    </row>
    <row r="3134" spans="1:1" x14ac:dyDescent="0.2">
      <c r="A3134" s="1"/>
    </row>
    <row r="3135" spans="1:1" x14ac:dyDescent="0.2">
      <c r="A3135" s="1"/>
    </row>
    <row r="3136" spans="1:1" x14ac:dyDescent="0.2">
      <c r="A3136" s="1"/>
    </row>
    <row r="3137" spans="1:1" x14ac:dyDescent="0.2">
      <c r="A3137" s="1"/>
    </row>
    <row r="3138" spans="1:1" x14ac:dyDescent="0.2">
      <c r="A3138" s="1"/>
    </row>
    <row r="3139" spans="1:1" x14ac:dyDescent="0.2">
      <c r="A3139" s="1"/>
    </row>
    <row r="3140" spans="1:1" x14ac:dyDescent="0.2">
      <c r="A3140" s="1"/>
    </row>
    <row r="3141" spans="1:1" x14ac:dyDescent="0.2">
      <c r="A3141" s="1"/>
    </row>
    <row r="3142" spans="1:1" x14ac:dyDescent="0.2">
      <c r="A3142" s="1"/>
    </row>
    <row r="3143" spans="1:1" x14ac:dyDescent="0.2">
      <c r="A3143" s="1"/>
    </row>
    <row r="3144" spans="1:1" x14ac:dyDescent="0.2">
      <c r="A3144" s="1"/>
    </row>
    <row r="3145" spans="1:1" x14ac:dyDescent="0.2">
      <c r="A3145" s="1"/>
    </row>
    <row r="3146" spans="1:1" x14ac:dyDescent="0.2">
      <c r="A3146" s="1"/>
    </row>
    <row r="3147" spans="1:1" x14ac:dyDescent="0.2">
      <c r="A3147" s="1"/>
    </row>
    <row r="3148" spans="1:1" x14ac:dyDescent="0.2">
      <c r="A3148" s="1"/>
    </row>
    <row r="3149" spans="1:1" x14ac:dyDescent="0.2">
      <c r="A3149" s="1"/>
    </row>
    <row r="3150" spans="1:1" x14ac:dyDescent="0.2">
      <c r="A3150" s="1"/>
    </row>
    <row r="3151" spans="1:1" x14ac:dyDescent="0.2">
      <c r="A3151" s="1"/>
    </row>
    <row r="3152" spans="1:1" x14ac:dyDescent="0.2">
      <c r="A3152" s="1"/>
    </row>
    <row r="3153" spans="1:1" x14ac:dyDescent="0.2">
      <c r="A3153" s="1"/>
    </row>
    <row r="3154" spans="1:1" x14ac:dyDescent="0.2">
      <c r="A3154" s="1"/>
    </row>
    <row r="3155" spans="1:1" x14ac:dyDescent="0.2">
      <c r="A3155" s="1"/>
    </row>
    <row r="3156" spans="1:1" x14ac:dyDescent="0.2">
      <c r="A3156" s="1"/>
    </row>
    <row r="3157" spans="1:1" x14ac:dyDescent="0.2">
      <c r="A3157" s="1"/>
    </row>
    <row r="3158" spans="1:1" x14ac:dyDescent="0.2">
      <c r="A3158" s="1"/>
    </row>
    <row r="3159" spans="1:1" x14ac:dyDescent="0.2">
      <c r="A3159" s="1"/>
    </row>
    <row r="3160" spans="1:1" x14ac:dyDescent="0.2">
      <c r="A3160" s="1"/>
    </row>
    <row r="3161" spans="1:1" x14ac:dyDescent="0.2">
      <c r="A3161" s="1"/>
    </row>
    <row r="3162" spans="1:1" x14ac:dyDescent="0.2">
      <c r="A3162" s="1"/>
    </row>
    <row r="3163" spans="1:1" x14ac:dyDescent="0.2">
      <c r="A3163" s="1"/>
    </row>
    <row r="3164" spans="1:1" x14ac:dyDescent="0.2">
      <c r="A3164" s="1"/>
    </row>
    <row r="3165" spans="1:1" x14ac:dyDescent="0.2">
      <c r="A3165" s="1"/>
    </row>
    <row r="3166" spans="1:1" x14ac:dyDescent="0.2">
      <c r="A3166" s="1"/>
    </row>
    <row r="3167" spans="1:1" x14ac:dyDescent="0.2">
      <c r="A3167" s="1"/>
    </row>
    <row r="3168" spans="1:1" x14ac:dyDescent="0.2">
      <c r="A3168" s="1"/>
    </row>
    <row r="3169" spans="1:1" x14ac:dyDescent="0.2">
      <c r="A3169" s="1"/>
    </row>
    <row r="3170" spans="1:1" x14ac:dyDescent="0.2">
      <c r="A3170" s="1"/>
    </row>
    <row r="3171" spans="1:1" x14ac:dyDescent="0.2">
      <c r="A3171" s="1"/>
    </row>
    <row r="3172" spans="1:1" x14ac:dyDescent="0.2">
      <c r="A3172" s="1"/>
    </row>
    <row r="3173" spans="1:1" x14ac:dyDescent="0.2">
      <c r="A3173" s="1"/>
    </row>
    <row r="3174" spans="1:1" x14ac:dyDescent="0.2">
      <c r="A3174" s="1"/>
    </row>
    <row r="3175" spans="1:1" x14ac:dyDescent="0.2">
      <c r="A3175" s="1"/>
    </row>
    <row r="3176" spans="1:1" x14ac:dyDescent="0.2">
      <c r="A3176" s="1"/>
    </row>
    <row r="3177" spans="1:1" x14ac:dyDescent="0.2">
      <c r="A3177" s="1"/>
    </row>
    <row r="3178" spans="1:1" x14ac:dyDescent="0.2">
      <c r="A3178" s="1"/>
    </row>
    <row r="3179" spans="1:1" x14ac:dyDescent="0.2">
      <c r="A3179" s="1"/>
    </row>
    <row r="3180" spans="1:1" x14ac:dyDescent="0.2">
      <c r="A3180" s="1"/>
    </row>
    <row r="3181" spans="1:1" x14ac:dyDescent="0.2">
      <c r="A3181" s="1"/>
    </row>
    <row r="3182" spans="1:1" x14ac:dyDescent="0.2">
      <c r="A3182" s="1"/>
    </row>
    <row r="3183" spans="1:1" x14ac:dyDescent="0.2">
      <c r="A3183" s="1"/>
    </row>
    <row r="3184" spans="1:1" x14ac:dyDescent="0.2">
      <c r="A3184" s="1"/>
    </row>
    <row r="3185" spans="1:1" x14ac:dyDescent="0.2">
      <c r="A3185" s="1"/>
    </row>
    <row r="3186" spans="1:1" x14ac:dyDescent="0.2">
      <c r="A3186" s="1"/>
    </row>
    <row r="3187" spans="1:1" x14ac:dyDescent="0.2">
      <c r="A3187" s="1"/>
    </row>
    <row r="3188" spans="1:1" x14ac:dyDescent="0.2">
      <c r="A3188" s="1"/>
    </row>
    <row r="3189" spans="1:1" x14ac:dyDescent="0.2">
      <c r="A3189" s="1"/>
    </row>
    <row r="3190" spans="1:1" x14ac:dyDescent="0.2">
      <c r="A3190" s="1"/>
    </row>
    <row r="3191" spans="1:1" x14ac:dyDescent="0.2">
      <c r="A3191" s="1"/>
    </row>
    <row r="3192" spans="1:1" x14ac:dyDescent="0.2">
      <c r="A3192" s="1"/>
    </row>
    <row r="3193" spans="1:1" x14ac:dyDescent="0.2">
      <c r="A3193" s="1"/>
    </row>
    <row r="3194" spans="1:1" x14ac:dyDescent="0.2">
      <c r="A3194" s="1"/>
    </row>
    <row r="3195" spans="1:1" x14ac:dyDescent="0.2">
      <c r="A3195" s="1"/>
    </row>
    <row r="3196" spans="1:1" x14ac:dyDescent="0.2">
      <c r="A3196" s="1"/>
    </row>
    <row r="3197" spans="1:1" x14ac:dyDescent="0.2">
      <c r="A3197" s="1"/>
    </row>
    <row r="3198" spans="1:1" x14ac:dyDescent="0.2">
      <c r="A3198" s="1"/>
    </row>
    <row r="3199" spans="1:1" x14ac:dyDescent="0.2">
      <c r="A3199" s="1"/>
    </row>
    <row r="3200" spans="1:1" x14ac:dyDescent="0.2">
      <c r="A3200" s="1"/>
    </row>
    <row r="3201" spans="1:1" x14ac:dyDescent="0.2">
      <c r="A3201" s="1"/>
    </row>
    <row r="3202" spans="1:1" x14ac:dyDescent="0.2">
      <c r="A3202" s="1"/>
    </row>
    <row r="3203" spans="1:1" x14ac:dyDescent="0.2">
      <c r="A3203" s="1"/>
    </row>
    <row r="3204" spans="1:1" x14ac:dyDescent="0.2">
      <c r="A3204" s="1"/>
    </row>
    <row r="3205" spans="1:1" x14ac:dyDescent="0.2">
      <c r="A3205" s="1"/>
    </row>
    <row r="3206" spans="1:1" x14ac:dyDescent="0.2">
      <c r="A3206" s="1"/>
    </row>
    <row r="3207" spans="1:1" x14ac:dyDescent="0.2">
      <c r="A3207" s="1"/>
    </row>
    <row r="3208" spans="1:1" x14ac:dyDescent="0.2">
      <c r="A3208" s="1"/>
    </row>
    <row r="3209" spans="1:1" x14ac:dyDescent="0.2">
      <c r="A3209" s="1"/>
    </row>
    <row r="3210" spans="1:1" x14ac:dyDescent="0.2">
      <c r="A3210" s="1"/>
    </row>
    <row r="3211" spans="1:1" x14ac:dyDescent="0.2">
      <c r="A3211" s="1"/>
    </row>
    <row r="3212" spans="1:1" x14ac:dyDescent="0.2">
      <c r="A3212" s="1"/>
    </row>
    <row r="3213" spans="1:1" x14ac:dyDescent="0.2">
      <c r="A3213" s="1"/>
    </row>
    <row r="3214" spans="1:1" x14ac:dyDescent="0.2">
      <c r="A3214" s="1"/>
    </row>
    <row r="3215" spans="1:1" x14ac:dyDescent="0.2">
      <c r="A3215" s="1"/>
    </row>
    <row r="3216" spans="1:1" x14ac:dyDescent="0.2">
      <c r="A3216" s="1"/>
    </row>
    <row r="3217" spans="1:1" x14ac:dyDescent="0.2">
      <c r="A3217" s="1"/>
    </row>
    <row r="3218" spans="1:1" x14ac:dyDescent="0.2">
      <c r="A3218" s="1"/>
    </row>
    <row r="3219" spans="1:1" x14ac:dyDescent="0.2">
      <c r="A3219" s="1"/>
    </row>
    <row r="3220" spans="1:1" x14ac:dyDescent="0.2">
      <c r="A3220" s="1"/>
    </row>
    <row r="3221" spans="1:1" x14ac:dyDescent="0.2">
      <c r="A3221" s="1"/>
    </row>
    <row r="3222" spans="1:1" x14ac:dyDescent="0.2">
      <c r="A3222" s="1"/>
    </row>
    <row r="3223" spans="1:1" x14ac:dyDescent="0.2">
      <c r="A3223" s="1"/>
    </row>
    <row r="3224" spans="1:1" x14ac:dyDescent="0.2">
      <c r="A3224" s="1"/>
    </row>
    <row r="3225" spans="1:1" x14ac:dyDescent="0.2">
      <c r="A3225" s="1"/>
    </row>
    <row r="3226" spans="1:1" x14ac:dyDescent="0.2">
      <c r="A3226" s="1"/>
    </row>
    <row r="3227" spans="1:1" x14ac:dyDescent="0.2">
      <c r="A3227" s="1"/>
    </row>
    <row r="3228" spans="1:1" x14ac:dyDescent="0.2">
      <c r="A3228" s="1"/>
    </row>
    <row r="3229" spans="1:1" x14ac:dyDescent="0.2">
      <c r="A3229" s="1"/>
    </row>
    <row r="3230" spans="1:1" x14ac:dyDescent="0.2">
      <c r="A3230" s="1"/>
    </row>
    <row r="3231" spans="1:1" x14ac:dyDescent="0.2">
      <c r="A3231" s="1"/>
    </row>
    <row r="3232" spans="1:1" x14ac:dyDescent="0.2">
      <c r="A3232" s="1"/>
    </row>
    <row r="3233" spans="1:1" x14ac:dyDescent="0.2">
      <c r="A3233" s="1"/>
    </row>
    <row r="3234" spans="1:1" x14ac:dyDescent="0.2">
      <c r="A3234" s="1"/>
    </row>
    <row r="3235" spans="1:1" x14ac:dyDescent="0.2">
      <c r="A3235" s="1"/>
    </row>
    <row r="3236" spans="1:1" x14ac:dyDescent="0.2">
      <c r="A3236" s="1"/>
    </row>
    <row r="3237" spans="1:1" x14ac:dyDescent="0.2">
      <c r="A3237" s="1"/>
    </row>
    <row r="3238" spans="1:1" x14ac:dyDescent="0.2">
      <c r="A3238" s="1"/>
    </row>
    <row r="3239" spans="1:1" x14ac:dyDescent="0.2">
      <c r="A3239" s="1"/>
    </row>
    <row r="3240" spans="1:1" x14ac:dyDescent="0.2">
      <c r="A3240" s="1"/>
    </row>
    <row r="3241" spans="1:1" x14ac:dyDescent="0.2">
      <c r="A3241" s="1"/>
    </row>
    <row r="3242" spans="1:1" x14ac:dyDescent="0.2">
      <c r="A3242" s="1"/>
    </row>
    <row r="3243" spans="1:1" x14ac:dyDescent="0.2">
      <c r="A3243" s="1"/>
    </row>
    <row r="3244" spans="1:1" x14ac:dyDescent="0.2">
      <c r="A3244" s="1"/>
    </row>
    <row r="3245" spans="1:1" x14ac:dyDescent="0.2">
      <c r="A3245" s="1"/>
    </row>
    <row r="3246" spans="1:1" x14ac:dyDescent="0.2">
      <c r="A3246" s="1"/>
    </row>
    <row r="3247" spans="1:1" x14ac:dyDescent="0.2">
      <c r="A3247" s="1"/>
    </row>
    <row r="3248" spans="1:1" x14ac:dyDescent="0.2">
      <c r="A3248" s="1"/>
    </row>
    <row r="3249" spans="1:1" x14ac:dyDescent="0.2">
      <c r="A3249" s="1"/>
    </row>
    <row r="3250" spans="1:1" x14ac:dyDescent="0.2">
      <c r="A3250" s="1"/>
    </row>
    <row r="3251" spans="1:1" x14ac:dyDescent="0.2">
      <c r="A3251" s="1"/>
    </row>
    <row r="3252" spans="1:1" x14ac:dyDescent="0.2">
      <c r="A3252" s="1"/>
    </row>
    <row r="3253" spans="1:1" x14ac:dyDescent="0.2">
      <c r="A3253" s="1"/>
    </row>
    <row r="3254" spans="1:1" x14ac:dyDescent="0.2">
      <c r="A3254" s="1"/>
    </row>
    <row r="3255" spans="1:1" x14ac:dyDescent="0.2">
      <c r="A3255" s="1"/>
    </row>
    <row r="3256" spans="1:1" x14ac:dyDescent="0.2">
      <c r="A3256" s="1"/>
    </row>
    <row r="3257" spans="1:1" x14ac:dyDescent="0.2">
      <c r="A3257" s="1"/>
    </row>
    <row r="3258" spans="1:1" x14ac:dyDescent="0.2">
      <c r="A3258" s="1"/>
    </row>
    <row r="3259" spans="1:1" x14ac:dyDescent="0.2">
      <c r="A3259" s="1"/>
    </row>
    <row r="3260" spans="1:1" x14ac:dyDescent="0.2">
      <c r="A3260" s="1"/>
    </row>
    <row r="3261" spans="1:1" x14ac:dyDescent="0.2">
      <c r="A3261" s="1"/>
    </row>
    <row r="3262" spans="1:1" x14ac:dyDescent="0.2">
      <c r="A3262" s="1"/>
    </row>
    <row r="3263" spans="1:1" x14ac:dyDescent="0.2">
      <c r="A3263" s="1"/>
    </row>
    <row r="3264" spans="1:1" x14ac:dyDescent="0.2">
      <c r="A3264" s="1"/>
    </row>
    <row r="3265" spans="1:1" x14ac:dyDescent="0.2">
      <c r="A3265" s="1"/>
    </row>
    <row r="3266" spans="1:1" x14ac:dyDescent="0.2">
      <c r="A3266" s="1"/>
    </row>
    <row r="3267" spans="1:1" x14ac:dyDescent="0.2">
      <c r="A3267" s="1"/>
    </row>
    <row r="3268" spans="1:1" x14ac:dyDescent="0.2">
      <c r="A3268" s="1"/>
    </row>
    <row r="3269" spans="1:1" x14ac:dyDescent="0.2">
      <c r="A3269" s="1"/>
    </row>
    <row r="3270" spans="1:1" x14ac:dyDescent="0.2">
      <c r="A3270" s="1"/>
    </row>
    <row r="3271" spans="1:1" x14ac:dyDescent="0.2">
      <c r="A3271" s="1"/>
    </row>
    <row r="3272" spans="1:1" x14ac:dyDescent="0.2">
      <c r="A3272" s="1"/>
    </row>
    <row r="3273" spans="1:1" x14ac:dyDescent="0.2">
      <c r="A3273" s="1"/>
    </row>
    <row r="3274" spans="1:1" x14ac:dyDescent="0.2">
      <c r="A3274" s="1"/>
    </row>
    <row r="3275" spans="1:1" x14ac:dyDescent="0.2">
      <c r="A3275" s="1"/>
    </row>
    <row r="3276" spans="1:1" x14ac:dyDescent="0.2">
      <c r="A3276" s="1"/>
    </row>
    <row r="3277" spans="1:1" x14ac:dyDescent="0.2">
      <c r="A3277" s="1"/>
    </row>
    <row r="3278" spans="1:1" x14ac:dyDescent="0.2">
      <c r="A3278" s="1"/>
    </row>
    <row r="3279" spans="1:1" x14ac:dyDescent="0.2">
      <c r="A3279" s="1"/>
    </row>
    <row r="3280" spans="1:1" x14ac:dyDescent="0.2">
      <c r="A3280" s="1"/>
    </row>
    <row r="3281" spans="1:1" x14ac:dyDescent="0.2">
      <c r="A3281" s="1"/>
    </row>
    <row r="3282" spans="1:1" x14ac:dyDescent="0.2">
      <c r="A3282" s="1"/>
    </row>
    <row r="3283" spans="1:1" x14ac:dyDescent="0.2">
      <c r="A3283" s="1"/>
    </row>
    <row r="3284" spans="1:1" x14ac:dyDescent="0.2">
      <c r="A3284" s="1"/>
    </row>
    <row r="3285" spans="1:1" x14ac:dyDescent="0.2">
      <c r="A3285" s="1"/>
    </row>
    <row r="3286" spans="1:1" x14ac:dyDescent="0.2">
      <c r="A3286" s="1"/>
    </row>
    <row r="3287" spans="1:1" x14ac:dyDescent="0.2">
      <c r="A3287" s="1"/>
    </row>
    <row r="3288" spans="1:1" x14ac:dyDescent="0.2">
      <c r="A3288" s="1"/>
    </row>
    <row r="3289" spans="1:1" x14ac:dyDescent="0.2">
      <c r="A3289" s="1"/>
    </row>
    <row r="3290" spans="1:1" x14ac:dyDescent="0.2">
      <c r="A3290" s="1"/>
    </row>
    <row r="3291" spans="1:1" x14ac:dyDescent="0.2">
      <c r="A3291" s="1"/>
    </row>
    <row r="3292" spans="1:1" x14ac:dyDescent="0.2">
      <c r="A3292" s="1"/>
    </row>
    <row r="3293" spans="1:1" x14ac:dyDescent="0.2">
      <c r="A3293" s="1"/>
    </row>
    <row r="3294" spans="1:1" x14ac:dyDescent="0.2">
      <c r="A3294" s="1"/>
    </row>
    <row r="3295" spans="1:1" x14ac:dyDescent="0.2">
      <c r="A3295" s="1"/>
    </row>
    <row r="3296" spans="1:1" x14ac:dyDescent="0.2">
      <c r="A3296" s="1"/>
    </row>
    <row r="3297" spans="1:1" x14ac:dyDescent="0.2">
      <c r="A3297" s="1"/>
    </row>
    <row r="3298" spans="1:1" x14ac:dyDescent="0.2">
      <c r="A3298" s="1"/>
    </row>
    <row r="3299" spans="1:1" x14ac:dyDescent="0.2">
      <c r="A3299" s="1"/>
    </row>
    <row r="3300" spans="1:1" x14ac:dyDescent="0.2">
      <c r="A3300" s="1"/>
    </row>
    <row r="3301" spans="1:1" x14ac:dyDescent="0.2">
      <c r="A3301" s="1"/>
    </row>
    <row r="3302" spans="1:1" x14ac:dyDescent="0.2">
      <c r="A3302" s="1"/>
    </row>
    <row r="3303" spans="1:1" x14ac:dyDescent="0.2">
      <c r="A3303" s="1"/>
    </row>
    <row r="3304" spans="1:1" x14ac:dyDescent="0.2">
      <c r="A3304" s="1"/>
    </row>
    <row r="3305" spans="1:1" x14ac:dyDescent="0.2">
      <c r="A3305" s="1"/>
    </row>
    <row r="3306" spans="1:1" x14ac:dyDescent="0.2">
      <c r="A3306" s="1"/>
    </row>
    <row r="3307" spans="1:1" x14ac:dyDescent="0.2">
      <c r="A3307" s="1"/>
    </row>
    <row r="3308" spans="1:1" x14ac:dyDescent="0.2">
      <c r="A3308" s="1"/>
    </row>
    <row r="3309" spans="1:1" x14ac:dyDescent="0.2">
      <c r="A3309" s="1"/>
    </row>
    <row r="3310" spans="1:1" x14ac:dyDescent="0.2">
      <c r="A3310" s="1"/>
    </row>
    <row r="3311" spans="1:1" x14ac:dyDescent="0.2">
      <c r="A3311" s="1"/>
    </row>
    <row r="3312" spans="1:1" x14ac:dyDescent="0.2">
      <c r="A3312" s="1"/>
    </row>
    <row r="3313" spans="1:1" x14ac:dyDescent="0.2">
      <c r="A3313" s="1"/>
    </row>
    <row r="3314" spans="1:1" x14ac:dyDescent="0.2">
      <c r="A3314" s="1"/>
    </row>
    <row r="3315" spans="1:1" x14ac:dyDescent="0.2">
      <c r="A3315" s="1"/>
    </row>
    <row r="3316" spans="1:1" x14ac:dyDescent="0.2">
      <c r="A3316" s="1"/>
    </row>
    <row r="3317" spans="1:1" x14ac:dyDescent="0.2">
      <c r="A3317" s="1"/>
    </row>
    <row r="3318" spans="1:1" x14ac:dyDescent="0.2">
      <c r="A3318" s="1"/>
    </row>
    <row r="3319" spans="1:1" x14ac:dyDescent="0.2">
      <c r="A3319" s="1"/>
    </row>
    <row r="3320" spans="1:1" x14ac:dyDescent="0.2">
      <c r="A3320" s="1"/>
    </row>
    <row r="3321" spans="1:1" x14ac:dyDescent="0.2">
      <c r="A3321" s="1"/>
    </row>
    <row r="3322" spans="1:1" x14ac:dyDescent="0.2">
      <c r="A3322" s="1"/>
    </row>
    <row r="3323" spans="1:1" x14ac:dyDescent="0.2">
      <c r="A3323" s="1"/>
    </row>
    <row r="3324" spans="1:1" x14ac:dyDescent="0.2">
      <c r="A3324" s="1"/>
    </row>
    <row r="3325" spans="1:1" x14ac:dyDescent="0.2">
      <c r="A3325" s="1"/>
    </row>
    <row r="3326" spans="1:1" x14ac:dyDescent="0.2">
      <c r="A3326" s="1"/>
    </row>
    <row r="3327" spans="1:1" x14ac:dyDescent="0.2">
      <c r="A3327" s="1"/>
    </row>
    <row r="3328" spans="1:1" x14ac:dyDescent="0.2">
      <c r="A3328" s="1"/>
    </row>
    <row r="3329" spans="1:1" x14ac:dyDescent="0.2">
      <c r="A3329" s="1"/>
    </row>
    <row r="3330" spans="1:1" x14ac:dyDescent="0.2">
      <c r="A3330" s="1"/>
    </row>
    <row r="3331" spans="1:1" x14ac:dyDescent="0.2">
      <c r="A3331" s="1"/>
    </row>
    <row r="3332" spans="1:1" x14ac:dyDescent="0.2">
      <c r="A3332" s="1"/>
    </row>
    <row r="3333" spans="1:1" x14ac:dyDescent="0.2">
      <c r="A3333" s="1"/>
    </row>
    <row r="3334" spans="1:1" x14ac:dyDescent="0.2">
      <c r="A3334" s="1"/>
    </row>
    <row r="3335" spans="1:1" x14ac:dyDescent="0.2">
      <c r="A3335" s="1"/>
    </row>
    <row r="3336" spans="1:1" x14ac:dyDescent="0.2">
      <c r="A3336" s="1"/>
    </row>
    <row r="3337" spans="1:1" x14ac:dyDescent="0.2">
      <c r="A3337" s="1"/>
    </row>
    <row r="3338" spans="1:1" x14ac:dyDescent="0.2">
      <c r="A3338" s="1"/>
    </row>
    <row r="3339" spans="1:1" x14ac:dyDescent="0.2">
      <c r="A3339" s="1"/>
    </row>
    <row r="3340" spans="1:1" x14ac:dyDescent="0.2">
      <c r="A3340" s="1"/>
    </row>
    <row r="3341" spans="1:1" x14ac:dyDescent="0.2">
      <c r="A3341" s="1"/>
    </row>
    <row r="3342" spans="1:1" x14ac:dyDescent="0.2">
      <c r="A3342" s="1"/>
    </row>
    <row r="3343" spans="1:1" x14ac:dyDescent="0.2">
      <c r="A3343" s="1"/>
    </row>
    <row r="3344" spans="1:1" x14ac:dyDescent="0.2">
      <c r="A3344" s="1"/>
    </row>
    <row r="3345" spans="1:1" x14ac:dyDescent="0.2">
      <c r="A3345" s="1"/>
    </row>
    <row r="3346" spans="1:1" x14ac:dyDescent="0.2">
      <c r="A3346" s="1"/>
    </row>
    <row r="3347" spans="1:1" x14ac:dyDescent="0.2">
      <c r="A3347" s="1"/>
    </row>
    <row r="3348" spans="1:1" x14ac:dyDescent="0.2">
      <c r="A3348" s="1"/>
    </row>
    <row r="3349" spans="1:1" x14ac:dyDescent="0.2">
      <c r="A3349" s="1"/>
    </row>
    <row r="3350" spans="1:1" x14ac:dyDescent="0.2">
      <c r="A3350" s="1"/>
    </row>
    <row r="3351" spans="1:1" x14ac:dyDescent="0.2">
      <c r="A3351" s="1"/>
    </row>
    <row r="3352" spans="1:1" x14ac:dyDescent="0.2">
      <c r="A3352" s="1"/>
    </row>
    <row r="3353" spans="1:1" x14ac:dyDescent="0.2">
      <c r="A3353" s="1"/>
    </row>
    <row r="3354" spans="1:1" x14ac:dyDescent="0.2">
      <c r="A3354" s="1"/>
    </row>
    <row r="3355" spans="1:1" x14ac:dyDescent="0.2">
      <c r="A3355" s="1"/>
    </row>
    <row r="3356" spans="1:1" x14ac:dyDescent="0.2">
      <c r="A3356" s="1"/>
    </row>
    <row r="3357" spans="1:1" x14ac:dyDescent="0.2">
      <c r="A3357" s="1"/>
    </row>
    <row r="3358" spans="1:1" x14ac:dyDescent="0.2">
      <c r="A3358" s="1"/>
    </row>
    <row r="3359" spans="1:1" x14ac:dyDescent="0.2">
      <c r="A3359" s="1"/>
    </row>
    <row r="3360" spans="1:1" x14ac:dyDescent="0.2">
      <c r="A3360" s="1"/>
    </row>
    <row r="3361" spans="1:1" x14ac:dyDescent="0.2">
      <c r="A3361" s="1"/>
    </row>
    <row r="3362" spans="1:1" x14ac:dyDescent="0.2">
      <c r="A3362" s="1"/>
    </row>
    <row r="3363" spans="1:1" x14ac:dyDescent="0.2">
      <c r="A3363" s="1"/>
    </row>
    <row r="3364" spans="1:1" x14ac:dyDescent="0.2">
      <c r="A3364" s="1"/>
    </row>
    <row r="3365" spans="1:1" x14ac:dyDescent="0.2">
      <c r="A3365" s="1"/>
    </row>
    <row r="3366" spans="1:1" x14ac:dyDescent="0.2">
      <c r="A3366" s="1"/>
    </row>
    <row r="3367" spans="1:1" x14ac:dyDescent="0.2">
      <c r="A3367" s="1"/>
    </row>
    <row r="3368" spans="1:1" x14ac:dyDescent="0.2">
      <c r="A3368" s="1"/>
    </row>
    <row r="3369" spans="1:1" x14ac:dyDescent="0.2">
      <c r="A3369" s="1"/>
    </row>
    <row r="3370" spans="1:1" x14ac:dyDescent="0.2">
      <c r="A3370" s="1"/>
    </row>
    <row r="3371" spans="1:1" x14ac:dyDescent="0.2">
      <c r="A3371" s="1"/>
    </row>
    <row r="3372" spans="1:1" x14ac:dyDescent="0.2">
      <c r="A3372" s="1"/>
    </row>
    <row r="3373" spans="1:1" x14ac:dyDescent="0.2">
      <c r="A3373" s="1"/>
    </row>
    <row r="3374" spans="1:1" x14ac:dyDescent="0.2">
      <c r="A3374" s="1"/>
    </row>
    <row r="3375" spans="1:1" x14ac:dyDescent="0.2">
      <c r="A3375" s="1"/>
    </row>
    <row r="3376" spans="1:1" x14ac:dyDescent="0.2">
      <c r="A3376" s="1"/>
    </row>
    <row r="3377" spans="1:1" x14ac:dyDescent="0.2">
      <c r="A3377" s="1"/>
    </row>
    <row r="3378" spans="1:1" x14ac:dyDescent="0.2">
      <c r="A3378" s="1"/>
    </row>
    <row r="3379" spans="1:1" x14ac:dyDescent="0.2">
      <c r="A3379" s="1"/>
    </row>
    <row r="3380" spans="1:1" x14ac:dyDescent="0.2">
      <c r="A3380" s="1"/>
    </row>
    <row r="3381" spans="1:1" x14ac:dyDescent="0.2">
      <c r="A3381" s="1"/>
    </row>
    <row r="3382" spans="1:1" x14ac:dyDescent="0.2">
      <c r="A3382" s="1"/>
    </row>
    <row r="3383" spans="1:1" x14ac:dyDescent="0.2">
      <c r="A3383" s="1"/>
    </row>
    <row r="3384" spans="1:1" x14ac:dyDescent="0.2">
      <c r="A3384" s="1"/>
    </row>
    <row r="3385" spans="1:1" x14ac:dyDescent="0.2">
      <c r="A3385" s="1"/>
    </row>
    <row r="3386" spans="1:1" x14ac:dyDescent="0.2">
      <c r="A3386" s="1"/>
    </row>
    <row r="3387" spans="1:1" x14ac:dyDescent="0.2">
      <c r="A3387" s="1"/>
    </row>
    <row r="3388" spans="1:1" x14ac:dyDescent="0.2">
      <c r="A3388" s="1"/>
    </row>
    <row r="3389" spans="1:1" x14ac:dyDescent="0.2">
      <c r="A3389" s="1"/>
    </row>
    <row r="3390" spans="1:1" x14ac:dyDescent="0.2">
      <c r="A3390" s="1"/>
    </row>
    <row r="3391" spans="1:1" x14ac:dyDescent="0.2">
      <c r="A3391" s="1"/>
    </row>
    <row r="3392" spans="1:1" x14ac:dyDescent="0.2">
      <c r="A3392" s="1"/>
    </row>
    <row r="3393" spans="1:1" x14ac:dyDescent="0.2">
      <c r="A3393" s="1"/>
    </row>
    <row r="3394" spans="1:1" x14ac:dyDescent="0.2">
      <c r="A3394" s="1"/>
    </row>
    <row r="3395" spans="1:1" x14ac:dyDescent="0.2">
      <c r="A3395" s="1"/>
    </row>
    <row r="3396" spans="1:1" x14ac:dyDescent="0.2">
      <c r="A3396" s="1"/>
    </row>
    <row r="3397" spans="1:1" x14ac:dyDescent="0.2">
      <c r="A3397" s="1"/>
    </row>
    <row r="3398" spans="1:1" x14ac:dyDescent="0.2">
      <c r="A3398" s="1"/>
    </row>
    <row r="3399" spans="1:1" x14ac:dyDescent="0.2">
      <c r="A3399" s="1"/>
    </row>
    <row r="3400" spans="1:1" x14ac:dyDescent="0.2">
      <c r="A3400" s="1"/>
    </row>
    <row r="3401" spans="1:1" x14ac:dyDescent="0.2">
      <c r="A3401" s="1"/>
    </row>
    <row r="3402" spans="1:1" x14ac:dyDescent="0.2">
      <c r="A3402" s="1"/>
    </row>
    <row r="3403" spans="1:1" x14ac:dyDescent="0.2">
      <c r="A3403" s="1"/>
    </row>
    <row r="3404" spans="1:1" x14ac:dyDescent="0.2">
      <c r="A3404" s="1"/>
    </row>
    <row r="3405" spans="1:1" x14ac:dyDescent="0.2">
      <c r="A3405" s="1"/>
    </row>
    <row r="3406" spans="1:1" x14ac:dyDescent="0.2">
      <c r="A3406" s="1"/>
    </row>
    <row r="3407" spans="1:1" x14ac:dyDescent="0.2">
      <c r="A3407" s="1"/>
    </row>
    <row r="3408" spans="1:1" x14ac:dyDescent="0.2">
      <c r="A3408" s="1"/>
    </row>
    <row r="3409" spans="1:1" x14ac:dyDescent="0.2">
      <c r="A3409" s="1"/>
    </row>
    <row r="3410" spans="1:1" x14ac:dyDescent="0.2">
      <c r="A3410" s="1"/>
    </row>
    <row r="3411" spans="1:1" x14ac:dyDescent="0.2">
      <c r="A3411" s="1"/>
    </row>
    <row r="3412" spans="1:1" x14ac:dyDescent="0.2">
      <c r="A3412" s="1"/>
    </row>
    <row r="3413" spans="1:1" x14ac:dyDescent="0.2">
      <c r="A3413" s="1"/>
    </row>
    <row r="3414" spans="1:1" x14ac:dyDescent="0.2">
      <c r="A3414" s="1"/>
    </row>
    <row r="3415" spans="1:1" x14ac:dyDescent="0.2">
      <c r="A3415" s="1"/>
    </row>
    <row r="3416" spans="1:1" x14ac:dyDescent="0.2">
      <c r="A3416" s="1"/>
    </row>
    <row r="3417" spans="1:1" x14ac:dyDescent="0.2">
      <c r="A3417" s="1"/>
    </row>
    <row r="3418" spans="1:1" x14ac:dyDescent="0.2">
      <c r="A3418" s="1"/>
    </row>
    <row r="3419" spans="1:1" x14ac:dyDescent="0.2">
      <c r="A3419" s="1"/>
    </row>
    <row r="3420" spans="1:1" x14ac:dyDescent="0.2">
      <c r="A3420" s="1"/>
    </row>
    <row r="3421" spans="1:1" x14ac:dyDescent="0.2">
      <c r="A3421" s="1"/>
    </row>
    <row r="3422" spans="1:1" x14ac:dyDescent="0.2">
      <c r="A3422" s="1"/>
    </row>
    <row r="3423" spans="1:1" x14ac:dyDescent="0.2">
      <c r="A3423" s="1"/>
    </row>
    <row r="3424" spans="1:1" x14ac:dyDescent="0.2">
      <c r="A3424" s="1"/>
    </row>
    <row r="3425" spans="1:1" x14ac:dyDescent="0.2">
      <c r="A3425" s="1"/>
    </row>
    <row r="3426" spans="1:1" x14ac:dyDescent="0.2">
      <c r="A3426" s="1"/>
    </row>
    <row r="3427" spans="1:1" x14ac:dyDescent="0.2">
      <c r="A3427" s="1"/>
    </row>
    <row r="3428" spans="1:1" x14ac:dyDescent="0.2">
      <c r="A3428" s="1"/>
    </row>
    <row r="3429" spans="1:1" x14ac:dyDescent="0.2">
      <c r="A3429" s="1"/>
    </row>
    <row r="3430" spans="1:1" x14ac:dyDescent="0.2">
      <c r="A3430" s="1"/>
    </row>
    <row r="3431" spans="1:1" x14ac:dyDescent="0.2">
      <c r="A3431" s="1"/>
    </row>
    <row r="3432" spans="1:1" x14ac:dyDescent="0.2">
      <c r="A3432" s="1"/>
    </row>
    <row r="3433" spans="1:1" x14ac:dyDescent="0.2">
      <c r="A3433" s="1"/>
    </row>
    <row r="3434" spans="1:1" x14ac:dyDescent="0.2">
      <c r="A3434" s="1"/>
    </row>
    <row r="3435" spans="1:1" x14ac:dyDescent="0.2">
      <c r="A3435" s="1"/>
    </row>
    <row r="3436" spans="1:1" x14ac:dyDescent="0.2">
      <c r="A3436" s="1"/>
    </row>
    <row r="3437" spans="1:1" x14ac:dyDescent="0.2">
      <c r="A3437" s="1"/>
    </row>
    <row r="3438" spans="1:1" x14ac:dyDescent="0.2">
      <c r="A3438" s="1"/>
    </row>
    <row r="3439" spans="1:1" x14ac:dyDescent="0.2">
      <c r="A3439" s="1"/>
    </row>
    <row r="3440" spans="1:1" x14ac:dyDescent="0.2">
      <c r="A3440" s="1"/>
    </row>
    <row r="3441" spans="1:1" x14ac:dyDescent="0.2">
      <c r="A3441" s="1"/>
    </row>
    <row r="3442" spans="1:1" x14ac:dyDescent="0.2">
      <c r="A3442" s="1"/>
    </row>
    <row r="3443" spans="1:1" x14ac:dyDescent="0.2">
      <c r="A3443" s="1"/>
    </row>
    <row r="3444" spans="1:1" x14ac:dyDescent="0.2">
      <c r="A3444" s="1"/>
    </row>
    <row r="3445" spans="1:1" x14ac:dyDescent="0.2">
      <c r="A3445" s="1"/>
    </row>
    <row r="3446" spans="1:1" x14ac:dyDescent="0.2">
      <c r="A3446" s="1"/>
    </row>
    <row r="3447" spans="1:1" x14ac:dyDescent="0.2">
      <c r="A3447" s="1"/>
    </row>
    <row r="3448" spans="1:1" x14ac:dyDescent="0.2">
      <c r="A3448" s="1"/>
    </row>
    <row r="3449" spans="1:1" x14ac:dyDescent="0.2">
      <c r="A3449" s="1"/>
    </row>
    <row r="3450" spans="1:1" x14ac:dyDescent="0.2">
      <c r="A3450" s="1"/>
    </row>
    <row r="3451" spans="1:1" x14ac:dyDescent="0.2">
      <c r="A3451" s="1"/>
    </row>
    <row r="3452" spans="1:1" x14ac:dyDescent="0.2">
      <c r="A3452" s="1"/>
    </row>
    <row r="3453" spans="1:1" x14ac:dyDescent="0.2">
      <c r="A3453" s="1"/>
    </row>
    <row r="3454" spans="1:1" x14ac:dyDescent="0.2">
      <c r="A3454" s="1"/>
    </row>
    <row r="3455" spans="1:1" x14ac:dyDescent="0.2">
      <c r="A3455" s="1"/>
    </row>
    <row r="3456" spans="1:1" x14ac:dyDescent="0.2">
      <c r="A3456" s="1"/>
    </row>
    <row r="3457" spans="1:1" x14ac:dyDescent="0.2">
      <c r="A3457" s="1"/>
    </row>
    <row r="3458" spans="1:1" x14ac:dyDescent="0.2">
      <c r="A3458" s="1"/>
    </row>
    <row r="3459" spans="1:1" x14ac:dyDescent="0.2">
      <c r="A3459" s="1"/>
    </row>
    <row r="3460" spans="1:1" x14ac:dyDescent="0.2">
      <c r="A3460" s="1"/>
    </row>
    <row r="3461" spans="1:1" x14ac:dyDescent="0.2">
      <c r="A3461" s="1"/>
    </row>
    <row r="3462" spans="1:1" x14ac:dyDescent="0.2">
      <c r="A3462" s="1"/>
    </row>
    <row r="3463" spans="1:1" x14ac:dyDescent="0.2">
      <c r="A3463" s="1"/>
    </row>
    <row r="3464" spans="1:1" x14ac:dyDescent="0.2">
      <c r="A3464" s="1"/>
    </row>
    <row r="3465" spans="1:1" x14ac:dyDescent="0.2">
      <c r="A3465" s="1"/>
    </row>
    <row r="3466" spans="1:1" x14ac:dyDescent="0.2">
      <c r="A3466" s="1"/>
    </row>
    <row r="3467" spans="1:1" x14ac:dyDescent="0.2">
      <c r="A3467" s="1"/>
    </row>
    <row r="3468" spans="1:1" x14ac:dyDescent="0.2">
      <c r="A3468" s="1"/>
    </row>
    <row r="3469" spans="1:1" x14ac:dyDescent="0.2">
      <c r="A3469" s="1"/>
    </row>
    <row r="3470" spans="1:1" x14ac:dyDescent="0.2">
      <c r="A3470" s="1"/>
    </row>
    <row r="3471" spans="1:1" x14ac:dyDescent="0.2">
      <c r="A3471" s="1"/>
    </row>
    <row r="3472" spans="1:1" x14ac:dyDescent="0.2">
      <c r="A3472" s="1"/>
    </row>
    <row r="3473" spans="1:1" x14ac:dyDescent="0.2">
      <c r="A3473" s="1"/>
    </row>
    <row r="3474" spans="1:1" x14ac:dyDescent="0.2">
      <c r="A3474" s="1"/>
    </row>
    <row r="3475" spans="1:1" x14ac:dyDescent="0.2">
      <c r="A3475" s="1"/>
    </row>
    <row r="3476" spans="1:1" x14ac:dyDescent="0.2">
      <c r="A3476" s="1"/>
    </row>
    <row r="3477" spans="1:1" x14ac:dyDescent="0.2">
      <c r="A3477" s="1"/>
    </row>
    <row r="3478" spans="1:1" x14ac:dyDescent="0.2">
      <c r="A3478" s="1"/>
    </row>
    <row r="3479" spans="1:1" x14ac:dyDescent="0.2">
      <c r="A3479" s="1"/>
    </row>
    <row r="3480" spans="1:1" x14ac:dyDescent="0.2">
      <c r="A3480" s="1"/>
    </row>
    <row r="3481" spans="1:1" x14ac:dyDescent="0.2">
      <c r="A3481" s="1"/>
    </row>
    <row r="3482" spans="1:1" x14ac:dyDescent="0.2">
      <c r="A3482" s="1"/>
    </row>
    <row r="3483" spans="1:1" x14ac:dyDescent="0.2">
      <c r="A3483" s="1"/>
    </row>
    <row r="3484" spans="1:1" x14ac:dyDescent="0.2">
      <c r="A3484" s="1"/>
    </row>
    <row r="3485" spans="1:1" x14ac:dyDescent="0.2">
      <c r="A3485" s="1"/>
    </row>
    <row r="3486" spans="1:1" x14ac:dyDescent="0.2">
      <c r="A3486" s="1"/>
    </row>
    <row r="3487" spans="1:1" x14ac:dyDescent="0.2">
      <c r="A3487" s="1"/>
    </row>
    <row r="3488" spans="1:1" x14ac:dyDescent="0.2">
      <c r="A3488" s="1"/>
    </row>
    <row r="3489" spans="1:1" x14ac:dyDescent="0.2">
      <c r="A3489" s="1"/>
    </row>
    <row r="3490" spans="1:1" x14ac:dyDescent="0.2">
      <c r="A3490" s="1"/>
    </row>
    <row r="3491" spans="1:1" x14ac:dyDescent="0.2">
      <c r="A3491" s="1"/>
    </row>
    <row r="3492" spans="1:1" x14ac:dyDescent="0.2">
      <c r="A3492" s="1"/>
    </row>
    <row r="3493" spans="1:1" x14ac:dyDescent="0.2">
      <c r="A3493" s="1"/>
    </row>
    <row r="3494" spans="1:1" x14ac:dyDescent="0.2">
      <c r="A3494" s="1"/>
    </row>
    <row r="3495" spans="1:1" x14ac:dyDescent="0.2">
      <c r="A3495" s="1"/>
    </row>
    <row r="3496" spans="1:1" x14ac:dyDescent="0.2">
      <c r="A3496" s="1"/>
    </row>
    <row r="3497" spans="1:1" x14ac:dyDescent="0.2">
      <c r="A3497" s="1"/>
    </row>
    <row r="3498" spans="1:1" x14ac:dyDescent="0.2">
      <c r="A3498" s="1"/>
    </row>
    <row r="3499" spans="1:1" x14ac:dyDescent="0.2">
      <c r="A3499" s="1"/>
    </row>
    <row r="3500" spans="1:1" x14ac:dyDescent="0.2">
      <c r="A3500" s="1"/>
    </row>
    <row r="3501" spans="1:1" x14ac:dyDescent="0.2">
      <c r="A3501" s="1"/>
    </row>
    <row r="3502" spans="1:1" x14ac:dyDescent="0.2">
      <c r="A3502" s="1"/>
    </row>
    <row r="3503" spans="1:1" x14ac:dyDescent="0.2">
      <c r="A3503" s="1"/>
    </row>
    <row r="3504" spans="1:1" x14ac:dyDescent="0.2">
      <c r="A3504" s="1"/>
    </row>
    <row r="3505" spans="1:1" x14ac:dyDescent="0.2">
      <c r="A3505" s="1"/>
    </row>
    <row r="3506" spans="1:1" x14ac:dyDescent="0.2">
      <c r="A3506" s="1"/>
    </row>
    <row r="3507" spans="1:1" x14ac:dyDescent="0.2">
      <c r="A3507" s="1"/>
    </row>
    <row r="3508" spans="1:1" x14ac:dyDescent="0.2">
      <c r="A3508" s="1"/>
    </row>
    <row r="3509" spans="1:1" x14ac:dyDescent="0.2">
      <c r="A3509" s="1"/>
    </row>
    <row r="3510" spans="1:1" x14ac:dyDescent="0.2">
      <c r="A3510" s="1"/>
    </row>
    <row r="3511" spans="1:1" x14ac:dyDescent="0.2">
      <c r="A3511" s="1"/>
    </row>
    <row r="3512" spans="1:1" x14ac:dyDescent="0.2">
      <c r="A3512" s="1"/>
    </row>
    <row r="3513" spans="1:1" x14ac:dyDescent="0.2">
      <c r="A3513" s="1"/>
    </row>
    <row r="3514" spans="1:1" x14ac:dyDescent="0.2">
      <c r="A3514" s="1"/>
    </row>
    <row r="3515" spans="1:1" x14ac:dyDescent="0.2">
      <c r="A3515" s="1"/>
    </row>
    <row r="3516" spans="1:1" x14ac:dyDescent="0.2">
      <c r="A3516" s="1"/>
    </row>
    <row r="3517" spans="1:1" x14ac:dyDescent="0.2">
      <c r="A3517" s="1"/>
    </row>
    <row r="3518" spans="1:1" x14ac:dyDescent="0.2">
      <c r="A3518" s="1"/>
    </row>
    <row r="3519" spans="1:1" x14ac:dyDescent="0.2">
      <c r="A3519" s="1"/>
    </row>
    <row r="3520" spans="1:1" x14ac:dyDescent="0.2">
      <c r="A3520" s="1"/>
    </row>
    <row r="3521" spans="1:1" x14ac:dyDescent="0.2">
      <c r="A3521" s="1"/>
    </row>
    <row r="3522" spans="1:1" x14ac:dyDescent="0.2">
      <c r="A3522" s="1"/>
    </row>
    <row r="3523" spans="1:1" x14ac:dyDescent="0.2">
      <c r="A3523" s="1"/>
    </row>
    <row r="3524" spans="1:1" x14ac:dyDescent="0.2">
      <c r="A3524" s="1"/>
    </row>
    <row r="3525" spans="1:1" x14ac:dyDescent="0.2">
      <c r="A3525" s="1"/>
    </row>
    <row r="3526" spans="1:1" x14ac:dyDescent="0.2">
      <c r="A3526" s="1"/>
    </row>
    <row r="3527" spans="1:1" x14ac:dyDescent="0.2">
      <c r="A3527" s="1"/>
    </row>
    <row r="3528" spans="1:1" x14ac:dyDescent="0.2">
      <c r="A3528" s="1"/>
    </row>
    <row r="3529" spans="1:1" x14ac:dyDescent="0.2">
      <c r="A3529" s="1"/>
    </row>
    <row r="3530" spans="1:1" x14ac:dyDescent="0.2">
      <c r="A3530" s="1"/>
    </row>
    <row r="3531" spans="1:1" x14ac:dyDescent="0.2">
      <c r="A3531" s="1"/>
    </row>
    <row r="3532" spans="1:1" x14ac:dyDescent="0.2">
      <c r="A3532" s="1"/>
    </row>
    <row r="3533" spans="1:1" x14ac:dyDescent="0.2">
      <c r="A3533" s="1"/>
    </row>
    <row r="3534" spans="1:1" x14ac:dyDescent="0.2">
      <c r="A3534" s="1"/>
    </row>
    <row r="3535" spans="1:1" x14ac:dyDescent="0.2">
      <c r="A3535" s="1"/>
    </row>
    <row r="3536" spans="1:1" x14ac:dyDescent="0.2">
      <c r="A3536" s="1"/>
    </row>
    <row r="3537" spans="1:1" x14ac:dyDescent="0.2">
      <c r="A3537" s="1"/>
    </row>
    <row r="3538" spans="1:1" x14ac:dyDescent="0.2">
      <c r="A3538" s="1"/>
    </row>
    <row r="3539" spans="1:1" x14ac:dyDescent="0.2">
      <c r="A3539" s="1"/>
    </row>
    <row r="3540" spans="1:1" x14ac:dyDescent="0.2">
      <c r="A3540" s="1"/>
    </row>
    <row r="3541" spans="1:1" x14ac:dyDescent="0.2">
      <c r="A3541" s="1"/>
    </row>
    <row r="3542" spans="1:1" x14ac:dyDescent="0.2">
      <c r="A3542" s="1"/>
    </row>
    <row r="3543" spans="1:1" x14ac:dyDescent="0.2">
      <c r="A3543" s="1"/>
    </row>
    <row r="3544" spans="1:1" x14ac:dyDescent="0.2">
      <c r="A3544" s="1"/>
    </row>
    <row r="3545" spans="1:1" x14ac:dyDescent="0.2">
      <c r="A3545" s="1"/>
    </row>
    <row r="3546" spans="1:1" x14ac:dyDescent="0.2">
      <c r="A3546" s="1"/>
    </row>
    <row r="3547" spans="1:1" x14ac:dyDescent="0.2">
      <c r="A3547" s="1"/>
    </row>
    <row r="3548" spans="1:1" x14ac:dyDescent="0.2">
      <c r="A3548" s="1"/>
    </row>
    <row r="3549" spans="1:1" x14ac:dyDescent="0.2">
      <c r="A3549" s="1"/>
    </row>
    <row r="3550" spans="1:1" x14ac:dyDescent="0.2">
      <c r="A3550" s="1"/>
    </row>
    <row r="3551" spans="1:1" x14ac:dyDescent="0.2">
      <c r="A3551" s="1"/>
    </row>
    <row r="3552" spans="1:1" x14ac:dyDescent="0.2">
      <c r="A3552" s="1"/>
    </row>
    <row r="3553" spans="1:1" x14ac:dyDescent="0.2">
      <c r="A3553" s="1"/>
    </row>
    <row r="3554" spans="1:1" x14ac:dyDescent="0.2">
      <c r="A3554" s="1"/>
    </row>
    <row r="3555" spans="1:1" x14ac:dyDescent="0.2">
      <c r="A3555" s="1"/>
    </row>
    <row r="3556" spans="1:1" x14ac:dyDescent="0.2">
      <c r="A3556" s="1"/>
    </row>
    <row r="3557" spans="1:1" x14ac:dyDescent="0.2">
      <c r="A3557" s="1"/>
    </row>
    <row r="3558" spans="1:1" x14ac:dyDescent="0.2">
      <c r="A3558" s="1"/>
    </row>
    <row r="3559" spans="1:1" x14ac:dyDescent="0.2">
      <c r="A3559" s="1"/>
    </row>
    <row r="3560" spans="1:1" x14ac:dyDescent="0.2">
      <c r="A3560" s="1"/>
    </row>
    <row r="3561" spans="1:1" x14ac:dyDescent="0.2">
      <c r="A3561" s="1"/>
    </row>
    <row r="3562" spans="1:1" x14ac:dyDescent="0.2">
      <c r="A3562" s="1"/>
    </row>
    <row r="3563" spans="1:1" x14ac:dyDescent="0.2">
      <c r="A3563" s="1"/>
    </row>
    <row r="3564" spans="1:1" x14ac:dyDescent="0.2">
      <c r="A3564" s="1"/>
    </row>
    <row r="3565" spans="1:1" x14ac:dyDescent="0.2">
      <c r="A3565" s="1"/>
    </row>
    <row r="3566" spans="1:1" x14ac:dyDescent="0.2">
      <c r="A3566" s="1"/>
    </row>
    <row r="3567" spans="1:1" x14ac:dyDescent="0.2">
      <c r="A3567" s="1"/>
    </row>
    <row r="3568" spans="1:1" x14ac:dyDescent="0.2">
      <c r="A3568" s="1"/>
    </row>
    <row r="3569" spans="1:1" x14ac:dyDescent="0.2">
      <c r="A3569" s="1"/>
    </row>
    <row r="3570" spans="1:1" x14ac:dyDescent="0.2">
      <c r="A3570" s="1"/>
    </row>
    <row r="3571" spans="1:1" x14ac:dyDescent="0.2">
      <c r="A3571" s="1"/>
    </row>
    <row r="3572" spans="1:1" x14ac:dyDescent="0.2">
      <c r="A3572" s="1"/>
    </row>
    <row r="3573" spans="1:1" x14ac:dyDescent="0.2">
      <c r="A3573" s="1"/>
    </row>
    <row r="3574" spans="1:1" x14ac:dyDescent="0.2">
      <c r="A3574" s="1"/>
    </row>
    <row r="3575" spans="1:1" x14ac:dyDescent="0.2">
      <c r="A3575" s="1"/>
    </row>
    <row r="3576" spans="1:1" x14ac:dyDescent="0.2">
      <c r="A3576" s="1"/>
    </row>
    <row r="3577" spans="1:1" x14ac:dyDescent="0.2">
      <c r="A3577" s="1"/>
    </row>
    <row r="3578" spans="1:1" x14ac:dyDescent="0.2">
      <c r="A3578" s="1"/>
    </row>
    <row r="3579" spans="1:1" x14ac:dyDescent="0.2">
      <c r="A3579" s="1"/>
    </row>
    <row r="3580" spans="1:1" x14ac:dyDescent="0.2">
      <c r="A3580" s="1"/>
    </row>
    <row r="3581" spans="1:1" x14ac:dyDescent="0.2">
      <c r="A3581" s="1"/>
    </row>
    <row r="3582" spans="1:1" x14ac:dyDescent="0.2">
      <c r="A3582" s="1"/>
    </row>
    <row r="3583" spans="1:1" x14ac:dyDescent="0.2">
      <c r="A3583" s="1"/>
    </row>
    <row r="3584" spans="1:1" x14ac:dyDescent="0.2">
      <c r="A3584" s="1"/>
    </row>
    <row r="3585" spans="1:1" x14ac:dyDescent="0.2">
      <c r="A3585" s="1"/>
    </row>
    <row r="3586" spans="1:1" x14ac:dyDescent="0.2">
      <c r="A3586" s="1"/>
    </row>
    <row r="3587" spans="1:1" x14ac:dyDescent="0.2">
      <c r="A3587" s="1"/>
    </row>
    <row r="3588" spans="1:1" x14ac:dyDescent="0.2">
      <c r="A3588" s="1"/>
    </row>
    <row r="3589" spans="1:1" x14ac:dyDescent="0.2">
      <c r="A3589" s="1"/>
    </row>
    <row r="3590" spans="1:1" x14ac:dyDescent="0.2">
      <c r="A3590" s="1"/>
    </row>
    <row r="3591" spans="1:1" x14ac:dyDescent="0.2">
      <c r="A3591" s="1"/>
    </row>
    <row r="3592" spans="1:1" x14ac:dyDescent="0.2">
      <c r="A3592" s="1"/>
    </row>
    <row r="3593" spans="1:1" x14ac:dyDescent="0.2">
      <c r="A3593" s="1"/>
    </row>
    <row r="3594" spans="1:1" x14ac:dyDescent="0.2">
      <c r="A3594" s="1"/>
    </row>
    <row r="3595" spans="1:1" x14ac:dyDescent="0.2">
      <c r="A3595" s="1"/>
    </row>
    <row r="3596" spans="1:1" x14ac:dyDescent="0.2">
      <c r="A3596" s="1"/>
    </row>
    <row r="3597" spans="1:1" x14ac:dyDescent="0.2">
      <c r="A3597" s="1"/>
    </row>
    <row r="3598" spans="1:1" x14ac:dyDescent="0.2">
      <c r="A3598" s="1"/>
    </row>
    <row r="3599" spans="1:1" x14ac:dyDescent="0.2">
      <c r="A3599" s="1"/>
    </row>
    <row r="3600" spans="1:1" x14ac:dyDescent="0.2">
      <c r="A3600" s="1"/>
    </row>
    <row r="3601" spans="1:1" x14ac:dyDescent="0.2">
      <c r="A3601" s="1"/>
    </row>
    <row r="3602" spans="1:1" x14ac:dyDescent="0.2">
      <c r="A3602" s="1"/>
    </row>
    <row r="3603" spans="1:1" x14ac:dyDescent="0.2">
      <c r="A3603" s="1"/>
    </row>
    <row r="3604" spans="1:1" x14ac:dyDescent="0.2">
      <c r="A3604" s="1"/>
    </row>
    <row r="3605" spans="1:1" x14ac:dyDescent="0.2">
      <c r="A3605" s="1"/>
    </row>
    <row r="3606" spans="1:1" x14ac:dyDescent="0.2">
      <c r="A3606" s="1"/>
    </row>
    <row r="3607" spans="1:1" x14ac:dyDescent="0.2">
      <c r="A3607" s="1"/>
    </row>
    <row r="3608" spans="1:1" x14ac:dyDescent="0.2">
      <c r="A3608" s="1"/>
    </row>
    <row r="3609" spans="1:1" x14ac:dyDescent="0.2">
      <c r="A3609" s="1"/>
    </row>
    <row r="3610" spans="1:1" x14ac:dyDescent="0.2">
      <c r="A3610" s="1"/>
    </row>
    <row r="3611" spans="1:1" x14ac:dyDescent="0.2">
      <c r="A3611" s="1"/>
    </row>
    <row r="3612" spans="1:1" x14ac:dyDescent="0.2">
      <c r="A3612" s="1"/>
    </row>
    <row r="3613" spans="1:1" x14ac:dyDescent="0.2">
      <c r="A3613" s="1"/>
    </row>
    <row r="3614" spans="1:1" x14ac:dyDescent="0.2">
      <c r="A3614" s="1"/>
    </row>
    <row r="3615" spans="1:1" x14ac:dyDescent="0.2">
      <c r="A3615" s="1"/>
    </row>
    <row r="3616" spans="1:1" x14ac:dyDescent="0.2">
      <c r="A3616" s="1"/>
    </row>
    <row r="3617" spans="1:1" x14ac:dyDescent="0.2">
      <c r="A3617" s="1"/>
    </row>
    <row r="3618" spans="1:1" x14ac:dyDescent="0.2">
      <c r="A3618" s="1"/>
    </row>
    <row r="3619" spans="1:1" x14ac:dyDescent="0.2">
      <c r="A3619" s="1"/>
    </row>
    <row r="3620" spans="1:1" x14ac:dyDescent="0.2">
      <c r="A3620" s="1"/>
    </row>
    <row r="3621" spans="1:1" x14ac:dyDescent="0.2">
      <c r="A3621" s="1"/>
    </row>
    <row r="3622" spans="1:1" x14ac:dyDescent="0.2">
      <c r="A3622" s="1"/>
    </row>
    <row r="3623" spans="1:1" x14ac:dyDescent="0.2">
      <c r="A3623" s="1"/>
    </row>
    <row r="3624" spans="1:1" x14ac:dyDescent="0.2">
      <c r="A3624" s="1"/>
    </row>
    <row r="3625" spans="1:1" x14ac:dyDescent="0.2">
      <c r="A3625" s="1"/>
    </row>
    <row r="3626" spans="1:1" x14ac:dyDescent="0.2">
      <c r="A3626" s="1"/>
    </row>
    <row r="3627" spans="1:1" x14ac:dyDescent="0.2">
      <c r="A3627" s="1"/>
    </row>
    <row r="3628" spans="1:1" x14ac:dyDescent="0.2">
      <c r="A3628" s="1"/>
    </row>
    <row r="3629" spans="1:1" x14ac:dyDescent="0.2">
      <c r="A3629" s="1"/>
    </row>
    <row r="3630" spans="1:1" x14ac:dyDescent="0.2">
      <c r="A3630" s="1"/>
    </row>
    <row r="3631" spans="1:1" x14ac:dyDescent="0.2">
      <c r="A3631" s="1"/>
    </row>
    <row r="3632" spans="1:1" x14ac:dyDescent="0.2">
      <c r="A3632" s="1"/>
    </row>
    <row r="3633" spans="1:1" x14ac:dyDescent="0.2">
      <c r="A3633" s="1"/>
    </row>
    <row r="3634" spans="1:1" x14ac:dyDescent="0.2">
      <c r="A3634" s="1"/>
    </row>
    <row r="3635" spans="1:1" x14ac:dyDescent="0.2">
      <c r="A3635" s="1"/>
    </row>
    <row r="3636" spans="1:1" x14ac:dyDescent="0.2">
      <c r="A3636" s="1"/>
    </row>
    <row r="3637" spans="1:1" x14ac:dyDescent="0.2">
      <c r="A3637" s="1"/>
    </row>
    <row r="3638" spans="1:1" x14ac:dyDescent="0.2">
      <c r="A3638" s="1"/>
    </row>
    <row r="3639" spans="1:1" x14ac:dyDescent="0.2">
      <c r="A3639" s="1"/>
    </row>
    <row r="3640" spans="1:1" x14ac:dyDescent="0.2">
      <c r="A3640" s="1"/>
    </row>
    <row r="3641" spans="1:1" x14ac:dyDescent="0.2">
      <c r="A3641" s="1"/>
    </row>
    <row r="3642" spans="1:1" x14ac:dyDescent="0.2">
      <c r="A3642" s="1"/>
    </row>
    <row r="3643" spans="1:1" x14ac:dyDescent="0.2">
      <c r="A3643" s="1"/>
    </row>
  </sheetData>
  <mergeCells count="5">
    <mergeCell ref="A5:B5"/>
    <mergeCell ref="A6:A7"/>
    <mergeCell ref="B6:B7"/>
    <mergeCell ref="D5:G5"/>
    <mergeCell ref="C5:C7"/>
  </mergeCells>
  <phoneticPr fontId="20" type="noConversion"/>
  <printOptions horizontalCentered="1" verticalCentered="1"/>
  <pageMargins left="0.17" right="0.23" top="0.78740157480314965" bottom="0.59055118110236227" header="0" footer="0"/>
  <pageSetup scale="2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topLeftCell="A8" zoomScale="50" workbookViewId="0">
      <selection activeCell="G49" sqref="G49"/>
    </sheetView>
  </sheetViews>
  <sheetFormatPr baseColWidth="10" defaultRowHeight="12.75" x14ac:dyDescent="0.2"/>
  <cols>
    <col min="1" max="1" width="20" customWidth="1"/>
    <col min="2" max="2" width="38.42578125" customWidth="1"/>
    <col min="3" max="3" width="26" customWidth="1"/>
    <col min="4" max="4" width="27.28515625" customWidth="1"/>
    <col min="6" max="6" width="20.140625" customWidth="1"/>
    <col min="7" max="7" width="11.85546875" customWidth="1"/>
    <col min="8" max="8" width="17.85546875" customWidth="1"/>
    <col min="10" max="10" width="18.7109375" customWidth="1"/>
    <col min="11" max="11" width="13.5703125" customWidth="1"/>
    <col min="12" max="12" width="18.7109375" customWidth="1"/>
    <col min="13" max="13" width="18.140625" customWidth="1"/>
    <col min="15" max="15" width="16.85546875" customWidth="1"/>
    <col min="17" max="17" width="17.7109375" customWidth="1"/>
    <col min="19" max="19" width="18" customWidth="1"/>
    <col min="20" max="20" width="16.7109375" customWidth="1"/>
    <col min="21" max="21" width="13.5703125" customWidth="1"/>
    <col min="22" max="22" width="17.42578125" customWidth="1"/>
    <col min="23" max="23" width="13.7109375" customWidth="1"/>
    <col min="24" max="24" width="15.28515625" customWidth="1"/>
  </cols>
  <sheetData>
    <row r="1" spans="1:24" x14ac:dyDescent="0.2">
      <c r="A1" s="2"/>
      <c r="B1" s="2"/>
      <c r="C1" s="3"/>
    </row>
    <row r="2" spans="1:24" x14ac:dyDescent="0.2">
      <c r="C2" s="4"/>
    </row>
    <row r="3" spans="1:24" x14ac:dyDescent="0.2">
      <c r="C3" s="4"/>
    </row>
    <row r="4" spans="1:24" ht="13.5" thickBot="1" x14ac:dyDescent="0.25">
      <c r="C4" s="4"/>
    </row>
    <row r="5" spans="1:24" s="5" customFormat="1" ht="23.25" thickBot="1" x14ac:dyDescent="0.5">
      <c r="A5" s="44" t="s">
        <v>13</v>
      </c>
      <c r="B5" s="45"/>
      <c r="C5" s="46" t="s">
        <v>1</v>
      </c>
      <c r="D5" s="49" t="s">
        <v>2</v>
      </c>
      <c r="E5" s="66" t="s">
        <v>8</v>
      </c>
      <c r="F5" s="67"/>
      <c r="G5" s="67"/>
      <c r="H5" s="67"/>
      <c r="I5" s="67"/>
      <c r="J5" s="67"/>
      <c r="K5" s="67"/>
      <c r="L5" s="68"/>
      <c r="M5" s="66" t="s">
        <v>10</v>
      </c>
      <c r="N5" s="67"/>
      <c r="O5" s="67"/>
      <c r="P5" s="67"/>
      <c r="Q5" s="67"/>
      <c r="R5" s="68"/>
      <c r="S5" s="62" t="s">
        <v>11</v>
      </c>
      <c r="T5" s="63"/>
    </row>
    <row r="6" spans="1:24" s="6" customFormat="1" ht="19.5" x14ac:dyDescent="0.4">
      <c r="A6" s="52" t="s">
        <v>12</v>
      </c>
      <c r="B6" s="53" t="s">
        <v>0</v>
      </c>
      <c r="C6" s="47"/>
      <c r="D6" s="50"/>
      <c r="E6" s="64" t="s">
        <v>7</v>
      </c>
      <c r="F6" s="65"/>
      <c r="G6" s="65" t="s">
        <v>24</v>
      </c>
      <c r="H6" s="65"/>
      <c r="I6" s="65" t="s">
        <v>25</v>
      </c>
      <c r="J6" s="65"/>
      <c r="K6" s="54" t="s">
        <v>22</v>
      </c>
      <c r="L6" s="55"/>
      <c r="M6" s="54" t="s">
        <v>9</v>
      </c>
      <c r="N6" s="55"/>
      <c r="O6" s="65" t="s">
        <v>26</v>
      </c>
      <c r="P6" s="65"/>
      <c r="Q6" s="65" t="s">
        <v>27</v>
      </c>
      <c r="R6" s="65"/>
      <c r="S6" s="59" t="s">
        <v>19</v>
      </c>
      <c r="T6" s="61" t="s">
        <v>6</v>
      </c>
      <c r="U6" s="16"/>
      <c r="V6" s="16"/>
      <c r="W6" s="16"/>
      <c r="X6" s="16"/>
    </row>
    <row r="7" spans="1:24" s="7" customFormat="1" ht="51" x14ac:dyDescent="0.3">
      <c r="A7" s="52"/>
      <c r="B7" s="53"/>
      <c r="C7" s="48"/>
      <c r="D7" s="51"/>
      <c r="E7" s="8" t="s">
        <v>3</v>
      </c>
      <c r="F7" s="9" t="s">
        <v>4</v>
      </c>
      <c r="G7" s="9" t="s">
        <v>3</v>
      </c>
      <c r="H7" s="9" t="s">
        <v>4</v>
      </c>
      <c r="I7" s="9" t="s">
        <v>3</v>
      </c>
      <c r="J7" s="9" t="s">
        <v>4</v>
      </c>
      <c r="K7" s="9" t="s">
        <v>3</v>
      </c>
      <c r="L7" s="9" t="s">
        <v>4</v>
      </c>
      <c r="M7" s="9" t="s">
        <v>4</v>
      </c>
      <c r="N7" s="9" t="s">
        <v>5</v>
      </c>
      <c r="O7" s="9" t="s">
        <v>4</v>
      </c>
      <c r="P7" s="9" t="s">
        <v>5</v>
      </c>
      <c r="Q7" s="9" t="s">
        <v>4</v>
      </c>
      <c r="R7" s="9" t="s">
        <v>5</v>
      </c>
      <c r="S7" s="60"/>
      <c r="T7" s="60"/>
      <c r="U7" s="15" t="s">
        <v>20</v>
      </c>
      <c r="V7" s="15" t="s">
        <v>19</v>
      </c>
      <c r="W7" s="15" t="s">
        <v>21</v>
      </c>
      <c r="X7" s="15" t="s">
        <v>6</v>
      </c>
    </row>
    <row r="8" spans="1:24" s="22" customFormat="1" ht="36.75" customHeight="1" x14ac:dyDescent="0.25">
      <c r="A8" s="20" t="e">
        <f>VLOOKUP($D$10,hoja1!$A$8:$H$49997,1,0)</f>
        <v>#N/A</v>
      </c>
      <c r="B8" s="20" t="e">
        <f>VLOOKUP($D$10,hoja1!$A$8:$H$49997,2,0)</f>
        <v>#N/A</v>
      </c>
      <c r="C8" s="18" t="e">
        <f>VLOOKUP($D$10,hoja1!$A$8:$H$49997,3,0)</f>
        <v>#N/A</v>
      </c>
      <c r="D8" s="18" t="e">
        <f>VLOOKUP($D$10,hoja1!$A$8:$H$49997,8,0)</f>
        <v>#N/A</v>
      </c>
      <c r="E8" s="18" t="e">
        <f>VLOOKUP($D$10,hoja1!$A$8:$H$49997,11,0)</f>
        <v>#N/A</v>
      </c>
      <c r="F8" s="18" t="e">
        <f>VLOOKUP($D$10,hoja1!$A$8:$H$49997,12,0)</f>
        <v>#N/A</v>
      </c>
      <c r="G8" s="18" t="e">
        <f>VLOOKUP($D$10,hoja1!$A$8:$H$49997,13,0)</f>
        <v>#N/A</v>
      </c>
      <c r="H8" s="18" t="e">
        <f>VLOOKUP($D$10,hoja1!$A$8:$H$49997,14,0)</f>
        <v>#N/A</v>
      </c>
      <c r="I8" s="18" t="e">
        <f>VLOOKUP($D$10,hoja1!$A$8:$H$49997,15,0)</f>
        <v>#N/A</v>
      </c>
      <c r="J8" s="18" t="e">
        <f>VLOOKUP($D$10,hoja1!$A$8:$H$49997,16,0)</f>
        <v>#N/A</v>
      </c>
      <c r="K8" s="18" t="e">
        <f>VLOOKUP($D$10,hoja1!$A$8:$H$49997,17,0)</f>
        <v>#N/A</v>
      </c>
      <c r="L8" s="18" t="e">
        <f>VLOOKUP($D$10,hoja1!$A$8:$H$49997,18,0)</f>
        <v>#N/A</v>
      </c>
      <c r="M8" s="18" t="e">
        <f>VLOOKUP($D$10,hoja1!$A$8:$H$49997,19,0)</f>
        <v>#N/A</v>
      </c>
      <c r="N8" s="19" t="e">
        <f>VLOOKUP($D$10,hoja1!$A$8:$H$49997,20,0)</f>
        <v>#N/A</v>
      </c>
      <c r="O8" s="18" t="e">
        <f>VLOOKUP($D$10,hoja1!$A$8:$H$49997,21,0)</f>
        <v>#N/A</v>
      </c>
      <c r="P8" s="19" t="e">
        <f>VLOOKUP($D$10,hoja1!$A$8:$H$49997,22,0)</f>
        <v>#N/A</v>
      </c>
      <c r="Q8" s="18" t="e">
        <f>VLOOKUP($D$10,hoja1!$A$8:$H$49997,23,0)</f>
        <v>#N/A</v>
      </c>
      <c r="R8" s="19" t="e">
        <f>VLOOKUP($D$10,hoja1!$A$8:$H$49997,24,0)</f>
        <v>#N/A</v>
      </c>
      <c r="S8" s="18" t="e">
        <f>VLOOKUP($D$10,hoja1!$A$8:$H$49997,25,0)</f>
        <v>#N/A</v>
      </c>
      <c r="T8" s="18" t="e">
        <f>VLOOKUP($D$10,hoja1!$A$8:$H$49997,26,0)</f>
        <v>#N/A</v>
      </c>
      <c r="U8" s="21" t="e">
        <f>+F8-S8</f>
        <v>#N/A</v>
      </c>
      <c r="V8" s="21" t="e">
        <f>VLOOKUP($D$10,hoja1!$A$8:$H$49997,23,0)</f>
        <v>#N/A</v>
      </c>
      <c r="W8" s="21" t="e">
        <f>+H8-T8</f>
        <v>#N/A</v>
      </c>
      <c r="X8" s="21" t="e">
        <f>VLOOKUP($D$10,hoja1!$A$8:$H$49997,24,0)</f>
        <v>#N/A</v>
      </c>
    </row>
    <row r="9" spans="1:24" ht="13.5" thickBot="1" x14ac:dyDescent="0.25">
      <c r="H9" s="15"/>
      <c r="I9" s="15"/>
    </row>
    <row r="10" spans="1:24" ht="21.75" customHeight="1" thickBot="1" x14ac:dyDescent="0.3">
      <c r="A10" s="13" t="s">
        <v>14</v>
      </c>
      <c r="D10" s="14" t="s">
        <v>15</v>
      </c>
      <c r="H10" s="17"/>
      <c r="I10" s="17"/>
    </row>
    <row r="11" spans="1:24" ht="13.5" thickBot="1" x14ac:dyDescent="0.25"/>
    <row r="12" spans="1:24" ht="27" thickBot="1" x14ac:dyDescent="0.45">
      <c r="A12" s="56" t="s">
        <v>16</v>
      </c>
      <c r="B12" s="57"/>
      <c r="C12" s="57"/>
      <c r="D12" s="57"/>
      <c r="E12" s="57"/>
      <c r="F12" s="57"/>
      <c r="G12" s="57"/>
      <c r="H12" s="58"/>
      <c r="J12" s="56" t="s">
        <v>17</v>
      </c>
      <c r="K12" s="57"/>
      <c r="L12" s="57"/>
      <c r="M12" s="57"/>
      <c r="N12" s="57"/>
      <c r="O12" s="57"/>
      <c r="P12" s="57"/>
      <c r="Q12" s="57"/>
      <c r="R12" s="57"/>
      <c r="S12" s="57"/>
      <c r="T12" s="23"/>
    </row>
    <row r="13" spans="1:24" x14ac:dyDescent="0.2">
      <c r="A13" s="11"/>
      <c r="B13" s="11"/>
      <c r="C13" s="11"/>
      <c r="D13" s="11"/>
    </row>
    <row r="14" spans="1:24" x14ac:dyDescent="0.2">
      <c r="A14" s="11"/>
      <c r="B14" s="11"/>
      <c r="C14" s="11"/>
      <c r="D14" s="11"/>
    </row>
    <row r="15" spans="1:24" x14ac:dyDescent="0.2">
      <c r="A15" s="11"/>
      <c r="B15" s="11"/>
      <c r="C15" s="11"/>
      <c r="D15" s="11"/>
    </row>
    <row r="16" spans="1:24" x14ac:dyDescent="0.2">
      <c r="A16" s="11"/>
      <c r="B16" s="11"/>
      <c r="C16" s="11"/>
      <c r="D16" s="11"/>
    </row>
    <row r="17" spans="1:4" x14ac:dyDescent="0.2">
      <c r="A17" s="11"/>
      <c r="B17" s="12"/>
      <c r="C17" s="11"/>
      <c r="D17" s="11"/>
    </row>
    <row r="18" spans="1:4" x14ac:dyDescent="0.2">
      <c r="A18" s="11"/>
      <c r="B18" s="11"/>
      <c r="C18" s="11"/>
      <c r="D18" s="11"/>
    </row>
    <row r="19" spans="1:4" x14ac:dyDescent="0.2">
      <c r="A19" s="11"/>
      <c r="B19" s="11"/>
      <c r="C19" s="11"/>
      <c r="D19" s="11"/>
    </row>
    <row r="20" spans="1:4" x14ac:dyDescent="0.2">
      <c r="A20" s="11"/>
      <c r="B20" s="11"/>
      <c r="C20" s="11"/>
      <c r="D20" s="11"/>
    </row>
    <row r="21" spans="1:4" x14ac:dyDescent="0.2">
      <c r="A21" s="11"/>
      <c r="B21" s="11"/>
      <c r="C21" s="11"/>
      <c r="D21" s="11"/>
    </row>
    <row r="22" spans="1:4" x14ac:dyDescent="0.2">
      <c r="A22" s="11"/>
      <c r="B22" s="11"/>
      <c r="C22" s="11"/>
      <c r="D22" s="11"/>
    </row>
    <row r="23" spans="1:4" x14ac:dyDescent="0.2">
      <c r="A23" s="11"/>
      <c r="B23" s="11"/>
      <c r="C23" s="11"/>
      <c r="D23" s="11"/>
    </row>
    <row r="24" spans="1:4" x14ac:dyDescent="0.2">
      <c r="A24" s="11"/>
      <c r="B24" s="11"/>
      <c r="C24" s="11"/>
      <c r="D24" s="11"/>
    </row>
    <row r="25" spans="1:4" x14ac:dyDescent="0.2">
      <c r="A25" s="11"/>
      <c r="B25" s="11"/>
      <c r="C25" s="11"/>
      <c r="D25" s="11"/>
    </row>
    <row r="26" spans="1:4" x14ac:dyDescent="0.2">
      <c r="A26" s="11"/>
      <c r="B26" s="11"/>
      <c r="C26" s="11"/>
      <c r="D26" s="11"/>
    </row>
    <row r="27" spans="1:4" x14ac:dyDescent="0.2">
      <c r="A27" s="11"/>
      <c r="B27" s="11"/>
      <c r="C27" s="11"/>
      <c r="D27" s="11"/>
    </row>
    <row r="28" spans="1:4" x14ac:dyDescent="0.2">
      <c r="A28" s="11"/>
      <c r="B28" s="11"/>
      <c r="C28" s="11"/>
      <c r="D28" s="11"/>
    </row>
    <row r="29" spans="1:4" x14ac:dyDescent="0.2">
      <c r="A29" s="11"/>
      <c r="B29" s="11"/>
      <c r="C29" s="11"/>
      <c r="D29" s="11"/>
    </row>
    <row r="30" spans="1:4" x14ac:dyDescent="0.2">
      <c r="A30" s="11"/>
      <c r="B30" s="11"/>
      <c r="C30" s="11"/>
      <c r="D30" s="11"/>
    </row>
    <row r="31" spans="1:4" x14ac:dyDescent="0.2">
      <c r="A31" s="11"/>
      <c r="B31" s="11"/>
      <c r="C31" s="11"/>
      <c r="D31" s="11"/>
    </row>
    <row r="32" spans="1:4" x14ac:dyDescent="0.2">
      <c r="A32" s="11"/>
      <c r="B32" s="11"/>
      <c r="C32" s="11"/>
      <c r="D32" s="11"/>
    </row>
    <row r="33" spans="1:4" x14ac:dyDescent="0.2">
      <c r="A33" s="11"/>
      <c r="B33" s="11"/>
      <c r="C33" s="11"/>
      <c r="D33" s="11"/>
    </row>
    <row r="34" spans="1:4" x14ac:dyDescent="0.2">
      <c r="A34" s="11"/>
      <c r="B34" s="11"/>
      <c r="C34" s="11"/>
      <c r="D34" s="11"/>
    </row>
    <row r="35" spans="1:4" x14ac:dyDescent="0.2">
      <c r="A35" s="11"/>
      <c r="B35" s="11"/>
      <c r="C35" s="11"/>
      <c r="D35" s="11"/>
    </row>
    <row r="36" spans="1:4" x14ac:dyDescent="0.2">
      <c r="A36" s="11"/>
      <c r="B36" s="11"/>
      <c r="C36" s="11"/>
      <c r="D36" s="11"/>
    </row>
    <row r="37" spans="1:4" x14ac:dyDescent="0.2">
      <c r="A37" s="11"/>
      <c r="B37" s="11"/>
      <c r="C37" s="11"/>
      <c r="D37" s="11"/>
    </row>
    <row r="38" spans="1:4" x14ac:dyDescent="0.2">
      <c r="A38" s="11"/>
      <c r="B38" s="11"/>
      <c r="C38" s="11"/>
      <c r="D38" s="11"/>
    </row>
    <row r="39" spans="1:4" x14ac:dyDescent="0.2">
      <c r="A39" s="11"/>
      <c r="B39" s="11"/>
      <c r="C39" s="11"/>
      <c r="D39" s="11"/>
    </row>
    <row r="48" spans="1:4" ht="13.5" thickBot="1" x14ac:dyDescent="0.25"/>
    <row r="49" spans="2:16" ht="27" thickBot="1" x14ac:dyDescent="0.45">
      <c r="B49" s="56" t="s">
        <v>18</v>
      </c>
      <c r="C49" s="57"/>
      <c r="D49" s="57"/>
      <c r="E49" s="57"/>
      <c r="F49" s="58"/>
      <c r="H49" s="56" t="s">
        <v>28</v>
      </c>
      <c r="I49" s="57"/>
      <c r="J49" s="57"/>
      <c r="K49" s="57"/>
      <c r="L49" s="57"/>
      <c r="M49" s="57"/>
      <c r="N49" s="57"/>
      <c r="O49" s="57"/>
      <c r="P49" s="58"/>
    </row>
  </sheetData>
  <mergeCells count="21">
    <mergeCell ref="S5:T5"/>
    <mergeCell ref="E6:F6"/>
    <mergeCell ref="G6:H6"/>
    <mergeCell ref="I6:J6"/>
    <mergeCell ref="O6:P6"/>
    <mergeCell ref="Q6:R6"/>
    <mergeCell ref="E5:L5"/>
    <mergeCell ref="M5:R5"/>
    <mergeCell ref="K6:L6"/>
    <mergeCell ref="B49:F49"/>
    <mergeCell ref="A12:H12"/>
    <mergeCell ref="J12:S12"/>
    <mergeCell ref="H49:P49"/>
    <mergeCell ref="S6:S7"/>
    <mergeCell ref="T6:T7"/>
    <mergeCell ref="A5:B5"/>
    <mergeCell ref="C5:C7"/>
    <mergeCell ref="D5:D7"/>
    <mergeCell ref="A6:A7"/>
    <mergeCell ref="B6:B7"/>
    <mergeCell ref="M6:N6"/>
  </mergeCells>
  <phoneticPr fontId="20" type="noConversion"/>
  <printOptions horizontalCentered="1" verticalCentered="1"/>
  <pageMargins left="0.15748031496062992" right="0.15748031496062992" top="0.19685039370078741" bottom="0.15748031496062992" header="0" footer="0"/>
  <pageSetup scale="43" orientation="landscape" horizontalDpi="0" verticalDpi="144" copies="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GRAFICO</vt:lpstr>
      <vt:lpstr>GRAFICO!Área_de_impresión</vt:lpstr>
    </vt:vector>
  </TitlesOfParts>
  <Company>C-NIX LTDA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Hubeimar Gutierrez B.</dc:creator>
  <cp:lastModifiedBy>claudia patricia navarro vidal</cp:lastModifiedBy>
  <cp:lastPrinted>2000-06-08T19:58:32Z</cp:lastPrinted>
  <dcterms:created xsi:type="dcterms:W3CDTF">1999-06-19T04:42:34Z</dcterms:created>
  <dcterms:modified xsi:type="dcterms:W3CDTF">2015-08-26T22:33:43Z</dcterms:modified>
</cp:coreProperties>
</file>