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120" yWindow="150" windowWidth="15480" windowHeight="9240" tabRatio="647" firstSheet="5" activeTab="11"/>
  </bookViews>
  <sheets>
    <sheet name="Capacitacion" sheetId="18" r:id="rId1"/>
    <sheet name="Auditorio Cam" sheetId="7" r:id="rId2"/>
    <sheet name="Baños y cocinetas" sheetId="9" r:id="rId3"/>
    <sheet name="Archivo" sheetId="15" r:id="rId4"/>
    <sheet name="Cabaña" sheetId="10" r:id="rId5"/>
    <sheet name="Patio Tesoreria" sheetId="11" r:id="rId6"/>
    <sheet name="Galerias La Esmeralda" sheetId="12" r:id="rId7"/>
    <sheet name="Galerias Alfonso Lopez" sheetId="13" r:id="rId8"/>
    <sheet name="Galerias Las Palmas" sheetId="14" state="hidden" r:id="rId9"/>
    <sheet name="Inventario patrimonio" sheetId="16" r:id="rId10"/>
    <sheet name="Eficiencia" sheetId="6" state="hidden" r:id="rId11"/>
    <sheet name="Centro de Convencioness" sheetId="25" r:id="rId12"/>
    <sheet name="Talleres Municipales" sheetId="26" r:id="rId13"/>
    <sheet name="Idema" sheetId="27" r:id="rId14"/>
    <sheet name="Rincon Payanes" sheetId="28" state="hidden" r:id="rId15"/>
    <sheet name="Meci - Calidad" sheetId="19" state="hidden" r:id="rId16"/>
  </sheets>
  <definedNames>
    <definedName name="_xlnm.Print_Area" localSheetId="3">Archivo!$A$1:$O$84</definedName>
    <definedName name="_xlnm.Print_Area" localSheetId="1">'Auditorio Cam'!$A$1:$O$84</definedName>
    <definedName name="_xlnm.Print_Area" localSheetId="2">'Baños y cocinetas'!$A$1:$O$84</definedName>
    <definedName name="_xlnm.Print_Area" localSheetId="4">Cabaña!$A$1:$O$84</definedName>
    <definedName name="_xlnm.Print_Area" localSheetId="0">Capacitacion!$A$1:$O$84</definedName>
    <definedName name="_xlnm.Print_Area" localSheetId="11">'Centro de Convencioness'!$A$1:$O$84</definedName>
    <definedName name="_xlnm.Print_Area" localSheetId="10">Eficiencia!$A$1:$O$76</definedName>
    <definedName name="_xlnm.Print_Area" localSheetId="7">'Galerias Alfonso Lopez'!$A$1:$O$84</definedName>
    <definedName name="_xlnm.Print_Area" localSheetId="6">'Galerias La Esmeralda'!$A$1:$O$84</definedName>
    <definedName name="_xlnm.Print_Area" localSheetId="8">'Galerias Las Palmas'!$A$1:$O$84</definedName>
    <definedName name="_xlnm.Print_Area" localSheetId="13">Idema!$A$1:$O$84</definedName>
    <definedName name="_xlnm.Print_Area" localSheetId="9">'Inventario patrimonio'!$A$1:$O$84</definedName>
    <definedName name="_xlnm.Print_Area" localSheetId="15">'Meci - Calidad'!$A$1:$O$84</definedName>
    <definedName name="_xlnm.Print_Area" localSheetId="5">'Patio Tesoreria'!$A$1:$O$84</definedName>
    <definedName name="_xlnm.Print_Area" localSheetId="14">'Rincon Payanes'!$A$1:$O$84</definedName>
    <definedName name="_xlnm.Print_Area" localSheetId="12">'Talleres Municipales'!$A$1:$O$84</definedName>
    <definedName name="_xlnm.Print_Titles" localSheetId="3">Archivo!$1:$4</definedName>
    <definedName name="_xlnm.Print_Titles" localSheetId="1">'Auditorio Cam'!$1:$4</definedName>
    <definedName name="_xlnm.Print_Titles" localSheetId="2">'Baños y cocinetas'!$1:$4</definedName>
    <definedName name="_xlnm.Print_Titles" localSheetId="4">Cabaña!$1:$4</definedName>
    <definedName name="_xlnm.Print_Titles" localSheetId="0">Capacitacion!$1:$4</definedName>
    <definedName name="_xlnm.Print_Titles" localSheetId="11">'Centro de Convencioness'!$1:$4</definedName>
    <definedName name="_xlnm.Print_Titles" localSheetId="10">Eficiencia!$1:$4</definedName>
    <definedName name="_xlnm.Print_Titles" localSheetId="7">'Galerias Alfonso Lopez'!$1:$4</definedName>
    <definedName name="_xlnm.Print_Titles" localSheetId="6">'Galerias La Esmeralda'!$1:$4</definedName>
    <definedName name="_xlnm.Print_Titles" localSheetId="8">'Galerias Las Palmas'!$1:$4</definedName>
    <definedName name="_xlnm.Print_Titles" localSheetId="13">Idema!$1:$4</definedName>
    <definedName name="_xlnm.Print_Titles" localSheetId="9">'Inventario patrimonio'!$1:$4</definedName>
    <definedName name="_xlnm.Print_Titles" localSheetId="15">'Meci - Calidad'!$1:$4</definedName>
    <definedName name="_xlnm.Print_Titles" localSheetId="5">'Patio Tesoreria'!$1:$4</definedName>
    <definedName name="_xlnm.Print_Titles" localSheetId="14">'Rincon Payanes'!$1:$4</definedName>
    <definedName name="_xlnm.Print_Titles" localSheetId="12">'Talleres Municipales'!$1:$4</definedName>
  </definedNames>
  <calcPr calcId="125725" calcMode="manual"/>
</workbook>
</file>

<file path=xl/calcChain.xml><?xml version="1.0" encoding="utf-8"?>
<calcChain xmlns="http://schemas.openxmlformats.org/spreadsheetml/2006/main">
  <c r="O78" i="28"/>
  <c r="O77"/>
  <c r="O58"/>
  <c r="O57"/>
  <c r="H33"/>
  <c r="G33"/>
  <c r="F33"/>
  <c r="E33"/>
  <c r="D33"/>
  <c r="C33"/>
  <c r="C32"/>
  <c r="D32" s="1"/>
  <c r="E32" s="1"/>
  <c r="F32" s="1"/>
  <c r="G32" s="1"/>
  <c r="H32" s="1"/>
  <c r="H29"/>
  <c r="G29"/>
  <c r="F29"/>
  <c r="E29"/>
  <c r="D29"/>
  <c r="C29"/>
  <c r="H27"/>
  <c r="H28" s="1"/>
  <c r="G27"/>
  <c r="G28" s="1"/>
  <c r="F27"/>
  <c r="F28" s="1"/>
  <c r="E27"/>
  <c r="E28" s="1"/>
  <c r="D27"/>
  <c r="D28" s="1"/>
  <c r="C27"/>
  <c r="C28" s="1"/>
  <c r="O78" i="27"/>
  <c r="O77"/>
  <c r="O58"/>
  <c r="O57"/>
  <c r="H33"/>
  <c r="G33"/>
  <c r="F33"/>
  <c r="E33"/>
  <c r="D33"/>
  <c r="C33"/>
  <c r="D32"/>
  <c r="E32" s="1"/>
  <c r="F32" s="1"/>
  <c r="G32" s="1"/>
  <c r="H32" s="1"/>
  <c r="C32"/>
  <c r="H29"/>
  <c r="G29"/>
  <c r="F29"/>
  <c r="E29"/>
  <c r="D29"/>
  <c r="C29"/>
  <c r="H27"/>
  <c r="H28" s="1"/>
  <c r="G27"/>
  <c r="G28" s="1"/>
  <c r="F27"/>
  <c r="F28" s="1"/>
  <c r="E27"/>
  <c r="E28" s="1"/>
  <c r="D27"/>
  <c r="D28" s="1"/>
  <c r="C27"/>
  <c r="C28" s="1"/>
  <c r="O78" i="26"/>
  <c r="O77"/>
  <c r="O58"/>
  <c r="O57"/>
  <c r="H33"/>
  <c r="G33"/>
  <c r="F33"/>
  <c r="E33"/>
  <c r="D33"/>
  <c r="C33"/>
  <c r="C32"/>
  <c r="D32" s="1"/>
  <c r="E32" s="1"/>
  <c r="F32" s="1"/>
  <c r="G32" s="1"/>
  <c r="H32" s="1"/>
  <c r="H29"/>
  <c r="G29"/>
  <c r="F29"/>
  <c r="E29"/>
  <c r="D29"/>
  <c r="C29"/>
  <c r="H27"/>
  <c r="H28" s="1"/>
  <c r="G27"/>
  <c r="G28" s="1"/>
  <c r="F27"/>
  <c r="F28" s="1"/>
  <c r="E27"/>
  <c r="E28" s="1"/>
  <c r="D27"/>
  <c r="D28" s="1"/>
  <c r="C27"/>
  <c r="C28" s="1"/>
  <c r="O78" i="25"/>
  <c r="O77"/>
  <c r="O58"/>
  <c r="O57"/>
  <c r="H33"/>
  <c r="G33"/>
  <c r="F33"/>
  <c r="E33"/>
  <c r="D33"/>
  <c r="C33"/>
  <c r="C32"/>
  <c r="D32" s="1"/>
  <c r="E32" s="1"/>
  <c r="F32" s="1"/>
  <c r="G32" s="1"/>
  <c r="H32" s="1"/>
  <c r="H29"/>
  <c r="G29"/>
  <c r="F29"/>
  <c r="E29"/>
  <c r="D29"/>
  <c r="C29"/>
  <c r="H27"/>
  <c r="H28" s="1"/>
  <c r="G27"/>
  <c r="G28" s="1"/>
  <c r="F27"/>
  <c r="F28" s="1"/>
  <c r="E27"/>
  <c r="E28" s="1"/>
  <c r="D27"/>
  <c r="D28" s="1"/>
  <c r="C27"/>
  <c r="C28" s="1"/>
  <c r="O78" i="19"/>
  <c r="O77"/>
  <c r="O62"/>
  <c r="O61"/>
  <c r="O60"/>
  <c r="O59"/>
  <c r="O58"/>
  <c r="O57"/>
  <c r="H33"/>
  <c r="G33"/>
  <c r="F33"/>
  <c r="E33"/>
  <c r="D33"/>
  <c r="C33"/>
  <c r="D32"/>
  <c r="E32" s="1"/>
  <c r="F32" s="1"/>
  <c r="G32" s="1"/>
  <c r="H32" s="1"/>
  <c r="C32"/>
  <c r="H29"/>
  <c r="G29"/>
  <c r="F29"/>
  <c r="E29"/>
  <c r="D29"/>
  <c r="C29"/>
  <c r="H27"/>
  <c r="H28" s="1"/>
  <c r="G27"/>
  <c r="G28" s="1"/>
  <c r="F27"/>
  <c r="F28" s="1"/>
  <c r="E27"/>
  <c r="E28" s="1"/>
  <c r="D27"/>
  <c r="D28" s="1"/>
  <c r="C27"/>
  <c r="C28" s="1"/>
  <c r="O78" i="18"/>
  <c r="O77"/>
  <c r="O58"/>
  <c r="O57"/>
  <c r="H33"/>
  <c r="G33"/>
  <c r="F33"/>
  <c r="E33"/>
  <c r="D33"/>
  <c r="C33"/>
  <c r="C32"/>
  <c r="D32" s="1"/>
  <c r="E32" s="1"/>
  <c r="F32" s="1"/>
  <c r="G32" s="1"/>
  <c r="H32" s="1"/>
  <c r="H29"/>
  <c r="G29"/>
  <c r="F29"/>
  <c r="E29"/>
  <c r="D29"/>
  <c r="C29"/>
  <c r="H27"/>
  <c r="H28" s="1"/>
  <c r="G27"/>
  <c r="G28" s="1"/>
  <c r="F27"/>
  <c r="F28" s="1"/>
  <c r="E27"/>
  <c r="E28" s="1"/>
  <c r="D27"/>
  <c r="D28" s="1"/>
  <c r="C27"/>
  <c r="C28" s="1"/>
  <c r="O78" i="16"/>
  <c r="O77"/>
  <c r="O58"/>
  <c r="O57"/>
  <c r="H33"/>
  <c r="G33"/>
  <c r="F33"/>
  <c r="E33"/>
  <c r="D33"/>
  <c r="C33"/>
  <c r="C32"/>
  <c r="D32" s="1"/>
  <c r="E32" s="1"/>
  <c r="F32" s="1"/>
  <c r="G32" s="1"/>
  <c r="H32" s="1"/>
  <c r="H29"/>
  <c r="G29"/>
  <c r="F29"/>
  <c r="E29"/>
  <c r="D29"/>
  <c r="C29"/>
  <c r="H27"/>
  <c r="H28" s="1"/>
  <c r="G27"/>
  <c r="G28" s="1"/>
  <c r="F27"/>
  <c r="F28" s="1"/>
  <c r="E27"/>
  <c r="E28" s="1"/>
  <c r="D27"/>
  <c r="D28" s="1"/>
  <c r="C27"/>
  <c r="C28" s="1"/>
  <c r="O78" i="15"/>
  <c r="O77"/>
  <c r="O58"/>
  <c r="O57"/>
  <c r="H33"/>
  <c r="G33"/>
  <c r="F33"/>
  <c r="E33"/>
  <c r="D33"/>
  <c r="C33"/>
  <c r="C32"/>
  <c r="D32" s="1"/>
  <c r="E32" s="1"/>
  <c r="F32" s="1"/>
  <c r="G32" s="1"/>
  <c r="H32" s="1"/>
  <c r="H29"/>
  <c r="G29"/>
  <c r="F29"/>
  <c r="E29"/>
  <c r="D29"/>
  <c r="C29"/>
  <c r="H27"/>
  <c r="H28" s="1"/>
  <c r="G27"/>
  <c r="G28" s="1"/>
  <c r="F27"/>
  <c r="F28" s="1"/>
  <c r="E27"/>
  <c r="E28" s="1"/>
  <c r="D27"/>
  <c r="D28" s="1"/>
  <c r="C27"/>
  <c r="C28" s="1"/>
  <c r="O78" i="14"/>
  <c r="O77"/>
  <c r="O58"/>
  <c r="O57"/>
  <c r="H33"/>
  <c r="G33"/>
  <c r="F33"/>
  <c r="E33"/>
  <c r="D33"/>
  <c r="C33"/>
  <c r="C32"/>
  <c r="D32" s="1"/>
  <c r="E32" s="1"/>
  <c r="F32" s="1"/>
  <c r="G32" s="1"/>
  <c r="H32" s="1"/>
  <c r="H29"/>
  <c r="G29"/>
  <c r="F29"/>
  <c r="E29"/>
  <c r="D29"/>
  <c r="C29"/>
  <c r="H27"/>
  <c r="H28" s="1"/>
  <c r="G27"/>
  <c r="G28" s="1"/>
  <c r="F27"/>
  <c r="F28" s="1"/>
  <c r="E27"/>
  <c r="E28" s="1"/>
  <c r="D27"/>
  <c r="D28" s="1"/>
  <c r="C27"/>
  <c r="C28" s="1"/>
  <c r="O78" i="13"/>
  <c r="O77"/>
  <c r="O58"/>
  <c r="O57"/>
  <c r="H33"/>
  <c r="G33"/>
  <c r="F33"/>
  <c r="E33"/>
  <c r="D33"/>
  <c r="C33"/>
  <c r="C32"/>
  <c r="D32" s="1"/>
  <c r="E32" s="1"/>
  <c r="F32" s="1"/>
  <c r="G32" s="1"/>
  <c r="H32" s="1"/>
  <c r="H29"/>
  <c r="G29"/>
  <c r="F29"/>
  <c r="E29"/>
  <c r="D29"/>
  <c r="C29"/>
  <c r="H27"/>
  <c r="H28" s="1"/>
  <c r="G27"/>
  <c r="G28" s="1"/>
  <c r="F27"/>
  <c r="F28" s="1"/>
  <c r="E27"/>
  <c r="E28" s="1"/>
  <c r="D27"/>
  <c r="D28" s="1"/>
  <c r="C27"/>
  <c r="C28" s="1"/>
  <c r="O78" i="12" l="1"/>
  <c r="O77"/>
  <c r="O58"/>
  <c r="O57"/>
  <c r="H33"/>
  <c r="G33"/>
  <c r="F33"/>
  <c r="E33"/>
  <c r="D33"/>
  <c r="C33"/>
  <c r="D32"/>
  <c r="E32" s="1"/>
  <c r="F32" s="1"/>
  <c r="G32" s="1"/>
  <c r="H32" s="1"/>
  <c r="C32"/>
  <c r="H29"/>
  <c r="G29"/>
  <c r="F29"/>
  <c r="E29"/>
  <c r="D29"/>
  <c r="C29"/>
  <c r="H27"/>
  <c r="H28" s="1"/>
  <c r="G27"/>
  <c r="G28" s="1"/>
  <c r="F27"/>
  <c r="F28" s="1"/>
  <c r="E27"/>
  <c r="E28" s="1"/>
  <c r="D27"/>
  <c r="D28" s="1"/>
  <c r="C27"/>
  <c r="C28" s="1"/>
  <c r="O78" i="11" l="1"/>
  <c r="O77"/>
  <c r="O58"/>
  <c r="O57"/>
  <c r="H33"/>
  <c r="G33"/>
  <c r="F33"/>
  <c r="E33"/>
  <c r="D33"/>
  <c r="C33"/>
  <c r="C32"/>
  <c r="D32" s="1"/>
  <c r="E32" s="1"/>
  <c r="F32" s="1"/>
  <c r="G32" s="1"/>
  <c r="H32" s="1"/>
  <c r="H29"/>
  <c r="G29"/>
  <c r="F29"/>
  <c r="E29"/>
  <c r="D29"/>
  <c r="C29"/>
  <c r="H27"/>
  <c r="H28" s="1"/>
  <c r="G27"/>
  <c r="G28" s="1"/>
  <c r="F27"/>
  <c r="F28" s="1"/>
  <c r="E27"/>
  <c r="E28" s="1"/>
  <c r="D27"/>
  <c r="D28" s="1"/>
  <c r="C27"/>
  <c r="C28" s="1"/>
  <c r="O78" i="10"/>
  <c r="O77"/>
  <c r="O58"/>
  <c r="O57"/>
  <c r="H33"/>
  <c r="G33"/>
  <c r="F33"/>
  <c r="E33"/>
  <c r="D33"/>
  <c r="C33"/>
  <c r="C32"/>
  <c r="D32" s="1"/>
  <c r="E32" s="1"/>
  <c r="F32" s="1"/>
  <c r="G32" s="1"/>
  <c r="H32" s="1"/>
  <c r="H29"/>
  <c r="G29"/>
  <c r="F29"/>
  <c r="E29"/>
  <c r="D29"/>
  <c r="C29"/>
  <c r="H27"/>
  <c r="H28" s="1"/>
  <c r="G27"/>
  <c r="G28" s="1"/>
  <c r="F27"/>
  <c r="F28" s="1"/>
  <c r="E27"/>
  <c r="E28" s="1"/>
  <c r="D27"/>
  <c r="D28" s="1"/>
  <c r="C27"/>
  <c r="C28" s="1"/>
  <c r="O78" i="9"/>
  <c r="O77"/>
  <c r="O58"/>
  <c r="O57"/>
  <c r="H33"/>
  <c r="G33"/>
  <c r="F33"/>
  <c r="E33"/>
  <c r="D33"/>
  <c r="C33"/>
  <c r="C32"/>
  <c r="D32" s="1"/>
  <c r="E32" s="1"/>
  <c r="F32" s="1"/>
  <c r="G32" s="1"/>
  <c r="H32" s="1"/>
  <c r="H29"/>
  <c r="G29"/>
  <c r="F29"/>
  <c r="E29"/>
  <c r="D29"/>
  <c r="C29"/>
  <c r="H27"/>
  <c r="H28" s="1"/>
  <c r="G27"/>
  <c r="G28" s="1"/>
  <c r="F27"/>
  <c r="F28" s="1"/>
  <c r="E27"/>
  <c r="E28" s="1"/>
  <c r="D27"/>
  <c r="D28" s="1"/>
  <c r="C27"/>
  <c r="C28" s="1"/>
  <c r="O58" i="7" l="1"/>
  <c r="O77"/>
  <c r="O78"/>
  <c r="O57"/>
  <c r="H33"/>
  <c r="G33"/>
  <c r="F33"/>
  <c r="E33"/>
  <c r="D33"/>
  <c r="C33"/>
  <c r="C32"/>
  <c r="D32" s="1"/>
  <c r="E32" s="1"/>
  <c r="F32" s="1"/>
  <c r="G32" s="1"/>
  <c r="H32" s="1"/>
  <c r="H29"/>
  <c r="G29"/>
  <c r="F29"/>
  <c r="E29"/>
  <c r="D29"/>
  <c r="C29"/>
  <c r="H27"/>
  <c r="H28" s="1"/>
  <c r="O59" i="6"/>
  <c r="O62"/>
  <c r="O63"/>
  <c r="O57"/>
  <c r="O58"/>
  <c r="O60"/>
  <c r="O64"/>
  <c r="O66"/>
  <c r="B58"/>
  <c r="C58"/>
  <c r="D58"/>
  <c r="E58"/>
  <c r="F58"/>
  <c r="G58"/>
  <c r="H58"/>
  <c r="I58"/>
  <c r="J58"/>
  <c r="K58"/>
  <c r="L58"/>
  <c r="M58"/>
  <c r="N58"/>
  <c r="B59"/>
  <c r="C59"/>
  <c r="D59"/>
  <c r="E59"/>
  <c r="F59"/>
  <c r="G59"/>
  <c r="H59"/>
  <c r="I59"/>
  <c r="J59"/>
  <c r="K59"/>
  <c r="L59"/>
  <c r="M59"/>
  <c r="N59"/>
  <c r="B60"/>
  <c r="C60"/>
  <c r="D60"/>
  <c r="E60"/>
  <c r="F60"/>
  <c r="G60"/>
  <c r="H60"/>
  <c r="I60"/>
  <c r="J60"/>
  <c r="K60"/>
  <c r="L60"/>
  <c r="M60"/>
  <c r="N60"/>
  <c r="B61"/>
  <c r="C61"/>
  <c r="D61"/>
  <c r="E61"/>
  <c r="F61"/>
  <c r="G61"/>
  <c r="H61"/>
  <c r="I61"/>
  <c r="J61"/>
  <c r="K61"/>
  <c r="L61"/>
  <c r="M61"/>
  <c r="N61"/>
  <c r="O61"/>
  <c r="B62"/>
  <c r="C62"/>
  <c r="D62"/>
  <c r="E62"/>
  <c r="F62"/>
  <c r="G62"/>
  <c r="H62"/>
  <c r="I62"/>
  <c r="J62"/>
  <c r="K62"/>
  <c r="L62"/>
  <c r="M62"/>
  <c r="N62"/>
  <c r="B63"/>
  <c r="C63"/>
  <c r="D63"/>
  <c r="E63"/>
  <c r="F63"/>
  <c r="G63"/>
  <c r="H63"/>
  <c r="I63"/>
  <c r="J63"/>
  <c r="K63"/>
  <c r="L63"/>
  <c r="M63"/>
  <c r="N63"/>
  <c r="B64"/>
  <c r="C64"/>
  <c r="D64"/>
  <c r="E64"/>
  <c r="F64"/>
  <c r="G64"/>
  <c r="H64"/>
  <c r="I64"/>
  <c r="J64"/>
  <c r="K64"/>
  <c r="L64"/>
  <c r="M64"/>
  <c r="N64"/>
  <c r="B65"/>
  <c r="C65"/>
  <c r="D65"/>
  <c r="E65"/>
  <c r="F65"/>
  <c r="G65"/>
  <c r="H65"/>
  <c r="I65"/>
  <c r="J65"/>
  <c r="K65"/>
  <c r="L65"/>
  <c r="M65"/>
  <c r="N65"/>
  <c r="O65"/>
  <c r="B66"/>
  <c r="C66"/>
  <c r="D66"/>
  <c r="E66"/>
  <c r="F66"/>
  <c r="G66"/>
  <c r="H66"/>
  <c r="I66"/>
  <c r="J66"/>
  <c r="K66"/>
  <c r="L66"/>
  <c r="M66"/>
  <c r="N66"/>
  <c r="B67"/>
  <c r="C67"/>
  <c r="D67"/>
  <c r="E67"/>
  <c r="F67"/>
  <c r="G67"/>
  <c r="H67"/>
  <c r="I67"/>
  <c r="J67"/>
  <c r="K67"/>
  <c r="L67"/>
  <c r="M67"/>
  <c r="N67"/>
  <c r="O67"/>
  <c r="B68"/>
  <c r="C68"/>
  <c r="D68"/>
  <c r="E68"/>
  <c r="F68"/>
  <c r="G68"/>
  <c r="H68"/>
  <c r="I68"/>
  <c r="J68"/>
  <c r="K68"/>
  <c r="L68"/>
  <c r="M68"/>
  <c r="N68"/>
  <c r="O68"/>
  <c r="B69"/>
  <c r="C69"/>
  <c r="D69"/>
  <c r="E69"/>
  <c r="F69"/>
  <c r="G69"/>
  <c r="H69"/>
  <c r="I69"/>
  <c r="J69"/>
  <c r="K69"/>
  <c r="L69"/>
  <c r="M69"/>
  <c r="N69"/>
  <c r="O69"/>
  <c r="B70"/>
  <c r="C70"/>
  <c r="D70"/>
  <c r="E70"/>
  <c r="F70"/>
  <c r="G70"/>
  <c r="H70"/>
  <c r="I70"/>
  <c r="J70"/>
  <c r="K70"/>
  <c r="L70"/>
  <c r="M70"/>
  <c r="N70"/>
  <c r="O70"/>
  <c r="B71"/>
  <c r="C71"/>
  <c r="D71"/>
  <c r="E71"/>
  <c r="F71"/>
  <c r="G71"/>
  <c r="H71"/>
  <c r="I71"/>
  <c r="J71"/>
  <c r="K71"/>
  <c r="L71"/>
  <c r="M71"/>
  <c r="N71"/>
  <c r="O71"/>
  <c r="B72"/>
  <c r="C72"/>
  <c r="D72"/>
  <c r="E72"/>
  <c r="F72"/>
  <c r="G72"/>
  <c r="H72"/>
  <c r="I72"/>
  <c r="J72"/>
  <c r="K72"/>
  <c r="L72"/>
  <c r="M72"/>
  <c r="N72"/>
  <c r="O72"/>
  <c r="B73"/>
  <c r="C73"/>
  <c r="D73"/>
  <c r="E73"/>
  <c r="F73"/>
  <c r="G73"/>
  <c r="H73"/>
  <c r="I73"/>
  <c r="J73"/>
  <c r="K73"/>
  <c r="L73"/>
  <c r="M73"/>
  <c r="N73"/>
  <c r="O73"/>
  <c r="B74"/>
  <c r="C74"/>
  <c r="D74"/>
  <c r="E74"/>
  <c r="F74"/>
  <c r="G74"/>
  <c r="H74"/>
  <c r="I74"/>
  <c r="J74"/>
  <c r="K74"/>
  <c r="L74"/>
  <c r="M74"/>
  <c r="N74"/>
  <c r="O74"/>
  <c r="B75"/>
  <c r="C75"/>
  <c r="D75"/>
  <c r="E75"/>
  <c r="F75"/>
  <c r="G75"/>
  <c r="H75"/>
  <c r="I75"/>
  <c r="J75"/>
  <c r="K75"/>
  <c r="L75"/>
  <c r="M75"/>
  <c r="N75"/>
  <c r="O75"/>
  <c r="B76"/>
  <c r="C76"/>
  <c r="D76"/>
  <c r="E76"/>
  <c r="F76"/>
  <c r="G76"/>
  <c r="H76"/>
  <c r="I76"/>
  <c r="J76"/>
  <c r="K76"/>
  <c r="L76"/>
  <c r="M76"/>
  <c r="N76"/>
  <c r="O76"/>
  <c r="C57"/>
  <c r="D57"/>
  <c r="E57"/>
  <c r="F57"/>
  <c r="G57"/>
  <c r="H57"/>
  <c r="I57"/>
  <c r="J57"/>
  <c r="K57"/>
  <c r="L57"/>
  <c r="M57"/>
  <c r="N57"/>
  <c r="B57"/>
  <c r="G50"/>
  <c r="L38"/>
  <c r="L41"/>
  <c r="L44"/>
  <c r="L47"/>
  <c r="L50"/>
  <c r="L35"/>
  <c r="G38"/>
  <c r="G41"/>
  <c r="G44"/>
  <c r="G47"/>
  <c r="G35"/>
  <c r="D31"/>
  <c r="E31"/>
  <c r="F31"/>
  <c r="G31"/>
  <c r="H31"/>
  <c r="C31"/>
  <c r="B27"/>
  <c r="C26"/>
  <c r="D26"/>
  <c r="E26"/>
  <c r="F26"/>
  <c r="G26"/>
  <c r="H26"/>
  <c r="B26"/>
  <c r="J20"/>
  <c r="E28" s="1"/>
  <c r="I20"/>
  <c r="H20"/>
  <c r="G20"/>
  <c r="F20"/>
  <c r="E20"/>
  <c r="D20"/>
  <c r="C20"/>
  <c r="B20"/>
  <c r="F15"/>
  <c r="F13"/>
  <c r="F11"/>
  <c r="F9"/>
  <c r="F7"/>
  <c r="F5"/>
  <c r="C15"/>
  <c r="C13"/>
  <c r="C11"/>
  <c r="C9"/>
  <c r="C7"/>
  <c r="C29" s="1"/>
  <c r="C5"/>
  <c r="H33"/>
  <c r="G33"/>
  <c r="F33"/>
  <c r="E33"/>
  <c r="D33"/>
  <c r="C33"/>
  <c r="H29"/>
  <c r="G29"/>
  <c r="F29"/>
  <c r="E29"/>
  <c r="D29"/>
  <c r="G27"/>
  <c r="E27"/>
  <c r="C32"/>
  <c r="C27" i="7"/>
  <c r="C28" s="1"/>
  <c r="E27"/>
  <c r="E28" s="1"/>
  <c r="G27"/>
  <c r="G28"/>
  <c r="D27"/>
  <c r="D28"/>
  <c r="F27"/>
  <c r="F28"/>
  <c r="D27" i="6"/>
  <c r="C27"/>
  <c r="H27"/>
  <c r="F27"/>
  <c r="E32"/>
  <c r="D32"/>
  <c r="D28"/>
  <c r="H28"/>
  <c r="F32"/>
  <c r="G32"/>
  <c r="H32"/>
  <c r="G28" l="1"/>
  <c r="F28"/>
  <c r="C28"/>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 ref="B27" authorId="0">
      <text>
        <r>
          <rPr>
            <b/>
            <sz val="9"/>
            <color indexed="81"/>
            <rFont val="Tahoma"/>
            <family val="2"/>
          </rPr>
          <t xml:space="preserve">Se obtiene de la resta de la meta del año con la línea base (CRECIENTE)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sharedStrings.xml><?xml version="1.0" encoding="utf-8"?>
<sst xmlns="http://schemas.openxmlformats.org/spreadsheetml/2006/main" count="1661" uniqueCount="310">
  <si>
    <t>Versión 1</t>
  </si>
  <si>
    <t>Página 1 de 1</t>
  </si>
  <si>
    <t>FEBRERO</t>
  </si>
  <si>
    <t>ABRIL</t>
  </si>
  <si>
    <t>JUNIO</t>
  </si>
  <si>
    <t>AGOSTO</t>
  </si>
  <si>
    <t>OCTUBRE</t>
  </si>
  <si>
    <t>DICIEMBRE</t>
  </si>
  <si>
    <t>GRÁFICO</t>
  </si>
  <si>
    <t>PLAN DE ACCIÓN (AÑO)</t>
  </si>
  <si>
    <t>UNIDAD EJECUTORA</t>
  </si>
  <si>
    <t>DIMENSIÓN</t>
  </si>
  <si>
    <t>OBJETIVO ESTRATÉGICO</t>
  </si>
  <si>
    <t>SECTOR</t>
  </si>
  <si>
    <t>OBJETIVO SECTORIAL</t>
  </si>
  <si>
    <t>PROGRAMA</t>
  </si>
  <si>
    <t>SUBPROGRAMA</t>
  </si>
  <si>
    <t>PRODUCTOS ESPERADOS</t>
  </si>
  <si>
    <t>DATOS GENERALES</t>
  </si>
  <si>
    <t>NOMBRE PROYECTO Y No. DE REGISTRO DEL BANCO DE PROYECTOS</t>
  </si>
  <si>
    <t>LINEA BASE</t>
  </si>
  <si>
    <t>METAS</t>
  </si>
  <si>
    <t>DESCRIPCIÓN</t>
  </si>
  <si>
    <t>VALOR</t>
  </si>
  <si>
    <t>UNIDAD DE MEDIDA</t>
  </si>
  <si>
    <t>DESCRIPCIÓN DE ACTIVIDADES</t>
  </si>
  <si>
    <t>CRONOGRAMA DE ACTIVIDADES</t>
  </si>
  <si>
    <t>TIEMPO TOTAL PROGRAMADO
(MESES)</t>
  </si>
  <si>
    <t>E</t>
  </si>
  <si>
    <t>F</t>
  </si>
  <si>
    <t>M</t>
  </si>
  <si>
    <t>A</t>
  </si>
  <si>
    <t>J</t>
  </si>
  <si>
    <t>S</t>
  </si>
  <si>
    <t>O</t>
  </si>
  <si>
    <t>N</t>
  </si>
  <si>
    <t>D</t>
  </si>
  <si>
    <t>MEDICIÓN DEL INDICADOR</t>
  </si>
  <si>
    <t>CUMPLIMIENTO AÑO VIGENTE</t>
  </si>
  <si>
    <t>PONDERADO</t>
  </si>
  <si>
    <t>INDICADOR DEL PROYECTO</t>
  </si>
  <si>
    <t>No. CONTRATO CONVENIO U ORDEN</t>
  </si>
  <si>
    <t>VALOR APROPIADO (CRP)</t>
  </si>
  <si>
    <t>CUMPLIMIENTO PRESUPUESTAL</t>
  </si>
  <si>
    <t>PRESUPUESTO EJECUTADO</t>
  </si>
  <si>
    <t>RESULTADOS ESPERADOS</t>
  </si>
  <si>
    <t>DIRECCIONAMIENTO Y PLANEACIÓN ESTRATÉGICA</t>
  </si>
  <si>
    <t>F - DPE - 190 - 03</t>
  </si>
  <si>
    <t>PLAN DE ACCIÓN</t>
  </si>
  <si>
    <t>1 BIMESTRE</t>
  </si>
  <si>
    <t>4 BIMESTRE</t>
  </si>
  <si>
    <t>6 BIMESTRE</t>
  </si>
  <si>
    <t>ANÁLISIS DE DATOS</t>
  </si>
  <si>
    <t>ACCIONES DE MEJORA</t>
  </si>
  <si>
    <t>2 BIMESTRE</t>
  </si>
  <si>
    <t>3 BIMESTRE</t>
  </si>
  <si>
    <t xml:space="preserve">5 BIMESTRE </t>
  </si>
  <si>
    <t>MEDICIÓN DE EFICACIA PRESUPUESTAL</t>
  </si>
  <si>
    <t>MEDICIÓN DE EFICACIA DEL PROYECTO</t>
  </si>
  <si>
    <t>VARIABLES</t>
  </si>
  <si>
    <t>META RESULTADO ESPERADO</t>
  </si>
  <si>
    <t>Creciente / Decreciente</t>
  </si>
  <si>
    <t>1 Si es creciente</t>
  </si>
  <si>
    <t>2 Si es decreciente</t>
  </si>
  <si>
    <t>FUENTE ESTRATEGICA DE DESARROLLO</t>
  </si>
  <si>
    <t>POLITICA SECTORIAL</t>
  </si>
  <si>
    <t>OBJETIVO</t>
  </si>
  <si>
    <t>META(S) ESPERADA(S)</t>
  </si>
  <si>
    <t>META ESPERADA DURANTE LA VIGENCIA:</t>
  </si>
  <si>
    <t>Versión: 2</t>
  </si>
  <si>
    <t>ALCALDIA DE POPAYÁN</t>
  </si>
  <si>
    <t>OFICINA ASESORA DE PLANEACIÓN</t>
  </si>
  <si>
    <t xml:space="preserve">INDICADOR </t>
  </si>
  <si>
    <t>3. FUENTES DE GOBERNANZA Y DESARROLLO INSTITUCIONAL</t>
  </si>
  <si>
    <t>SECRETARIA GENERAL</t>
  </si>
  <si>
    <t>3.2 SECTOR EFICIENCIA Y EFICACIA DE LA ADMINISTRACIÓN PÚBLICA</t>
  </si>
  <si>
    <t>FORTALECIMIENTO INSTITUCIONAL PARA INCREMENTAR EL DESARROLLO DE LA GESTIÓN PÚBLICA DE LA ADMINISTRACIÓN MUNICIPAL.</t>
  </si>
  <si>
    <t>3.2.1. PLAN ESTRATÉGICO DE OPTIMIZACIÓN ADMINISTRATIVA.</t>
  </si>
  <si>
    <t>3.2.1.7 CONSTRUCCIÓN, ADECUACIÓN, AMPLIACIÓN Y/O MANTENIMIENTO Y EQUIPAMIENTO BIENES MUNICIPALES.</t>
  </si>
  <si>
    <t>Optimizar tecnológica, organizacional y operativamente las dependencias de la administración municipal, con el propósito de mejorar los niveles de eficiencia, eficacia, efectividad y transparencia, incrementando la capacidad de gestión, el impacto positivo del accionar institucional y la efectividad de procesos claves como el control fiscal pertinente.</t>
  </si>
  <si>
    <t>Construir, Adecuar, Ampliar Los Bienes Públicos Municipales</t>
  </si>
  <si>
    <t>Administración De Los Recursos Para La Terminacion Del Auditorio Cam
12-9-19-001-01072</t>
  </si>
  <si>
    <t>Terminar la construcción mejorando la infraestructura física del Auditorio de la Alcaldía adecuándolo óptimamente para su utilización.</t>
  </si>
  <si>
    <t>Finalizar al 100% La Remodelacion Del Auditorio Cam Del Municipio De Popayán</t>
  </si>
  <si>
    <t>Porcentaje</t>
  </si>
  <si>
    <t>Porcentaje de Avance en la remodelacion/ Porcentaje programado</t>
  </si>
  <si>
    <t>Porcentaje de Avance en la remodelacion</t>
  </si>
  <si>
    <t>Porcentaje programado</t>
  </si>
  <si>
    <t>Realizar la protección de pisos, muros, guardescoba del Auditorio CAM</t>
  </si>
  <si>
    <t>Construcción del baño en el despacho del Alcalde, y de Secretaria General, adecuación de los baños del primer y segundo piso de la Administración Municipal, asi como los baños de Infraestructura, oficina Jefe Talento Humano. Remodelación de cocinetas en el Desapcho del Alcalde, Secretaria de Infraestructura y Secretaria General</t>
  </si>
  <si>
    <t>Construcción, remodelación y adecuacion de baños y cocinetas para brindar un mejor servicio a los usuarios de la alcaldia municipal de Popayán
12-9-19-001-01083</t>
  </si>
  <si>
    <t>Construcción y /oremodelacion de 6 baños y 3 cocinetas</t>
  </si>
  <si>
    <t>Numero</t>
  </si>
  <si>
    <t xml:space="preserve">Numero de baños y cocinetas construidos y/o remodelados/Numero de baños y cocinetas a contriur y/o remodelar.
</t>
  </si>
  <si>
    <t>Numero de baños y cocinetas construidos y/o remodelados</t>
  </si>
  <si>
    <t>Numero de baños y cocinetas a contriur y/o remodelar.</t>
  </si>
  <si>
    <t>Realizar el suministro e instalación de lamina placa en panel yeso según diseño acústico de cieloraso</t>
  </si>
  <si>
    <t>Suministrar e instalación de lamina placa yeso exsond según diseño acústico de cieloraso</t>
  </si>
  <si>
    <t>Apertura huecos para balas</t>
  </si>
  <si>
    <t>Arreglo y pintura de puertas dobles acústicas en madera existentes lo cual incluye marcos e instalación de cerradura doble pestillo</t>
  </si>
  <si>
    <t>x</t>
  </si>
  <si>
    <t>Preliminares</t>
  </si>
  <si>
    <t>Mobiliario</t>
  </si>
  <si>
    <t>Estructura</t>
  </si>
  <si>
    <t>REMODELAR Y ADECUAR LA CABAÑA DEL MUNICIPIO DE POPAYÁN</t>
  </si>
  <si>
    <t>Adecuación De Las Instalaciones Existentes De La Cabaña Del Municipio De Popayán
12-9-19-001-01117</t>
  </si>
  <si>
    <t>Remodelación del 100% de las instalaciones de la cabaña</t>
  </si>
  <si>
    <t>porcentaje</t>
  </si>
  <si>
    <t>Enchapes y acabados</t>
  </si>
  <si>
    <t>Instalaciones</t>
  </si>
  <si>
    <t>Aparatos sanitarios</t>
  </si>
  <si>
    <t xml:space="preserve">Meson </t>
  </si>
  <si>
    <t>Muros</t>
  </si>
  <si>
    <t>Otros</t>
  </si>
  <si>
    <t>Remodelación del patio de tesorería, sótano y enlucimiento de otros patios de la alcaldía del Municipio de Popayán
12-9-19-001-01107</t>
  </si>
  <si>
    <t>Remodelación del 100% de los patios plasmados en el proyecto y del sotano de la Alcaldia de Popayán</t>
  </si>
  <si>
    <t>2. FUENTES DE DESARROLLO ESTRUCTURAL URBANO Y RURAL</t>
  </si>
  <si>
    <t>2.2 SECTOR PROYECTOS URBANOS Y PLANES PARCIALES</t>
  </si>
  <si>
    <t>Propiciar la renovación y expansión de sectores de la Ciudad de una manera planificad a largo plazo y ambientalmente sostenibles</t>
  </si>
  <si>
    <t>Estableceremos acciones que permitan garantizar el mejoramiento urbano que apunten hacia la consolidación de una Ciudad más equitativa espacialmente, económicamente viable y sostenible ambientalmente, con mejores condiciones de movilidad y mejor disponibilidad de espacio público.</t>
  </si>
  <si>
    <t>2.2.1. PROYECTOS URBANOS ESTRATÉGICOS.</t>
  </si>
  <si>
    <t>2.2.1.1 PLAN MAESTRO DE ABASTECIMIENTO Y SEGURIDAD ALIMENTARIA DEL MUNICIPIO.</t>
  </si>
  <si>
    <t>Un plan de adecuación y/o construcción y/o reubicación de centros de abastecimiento (5 galerías municipales)</t>
  </si>
  <si>
    <t xml:space="preserve">Remodelación del 100% de la galeria La Esmeralda </t>
  </si>
  <si>
    <t xml:space="preserve">Remodelación del 100% de la galeria Las Palmas </t>
  </si>
  <si>
    <t>Remodelación del 100% de la galeria Alfonso Lopez</t>
  </si>
  <si>
    <t>3.2.1.24 ARCHIVO GENERAL DEL MUNICIPIO</t>
  </si>
  <si>
    <t>Fortalecimiento institucional para incrementar el desarrollo de la gestión pública de la administración municipal.</t>
  </si>
  <si>
    <t xml:space="preserve">
Creacion Del Archivo General Del Municipio
</t>
  </si>
  <si>
    <t xml:space="preserve">Construcción del 100% del Archivo General del Municipio </t>
  </si>
  <si>
    <t>Porcentaje de Avance en la construcción/ Porcentaje programado</t>
  </si>
  <si>
    <t>1 FUENTES DE DESARROLLO HUMANO E INCLUSIÓN SOCIAL</t>
  </si>
  <si>
    <t>1.1 SECTOR CULTURA</t>
  </si>
  <si>
    <t>1.1.1 PLAN MUNICIPAL DE CULTURA</t>
  </si>
  <si>
    <t>Promoveremos la cultura como valor estructurante del desarrollo social, mediante la implementación del plan municipal de cultura, el fortalecimiento y apoyo permanente al consejo municipal de cultura y la articulación al sistema nacional de cultura.</t>
  </si>
  <si>
    <t>Reconocer en la historia y el patrimonio cultural diverso del municipio de popayán la principal herramienta que nos proyecte hacia el futuro, vista desde un contexto de ciudad región, en la que habitan ciudadanos provenientes de todo el cauca y del país con distintas visiones, formaciones, culturas y costumbres, lo cual nos compromete a construir, conservar, divulgar y exaltar nuestros diversos patrimonios y estimular la creación y la investigación cultural del municipio.</t>
  </si>
  <si>
    <t>1.1.1.3 PATRIMONIO MATERIAL DEL MUNICIPIO DE POPAYÁN</t>
  </si>
  <si>
    <t xml:space="preserve">
Realizar un inventario del patrimonio material del municipio de popayán.
</t>
  </si>
  <si>
    <t xml:space="preserve">Levantamiento de Información para la elaboracion del inventario que forma parte del Patrimonio artistico y cultural de la Alcaldia Municipal y la Restauración de obras del Municipio de Popayán
12-9-19-001-01122
</t>
  </si>
  <si>
    <t>100% del inventario realizado y de las obras restauradas</t>
  </si>
  <si>
    <t>Porcentaje de Avance en inventario y/o restauracion/ Porcentaje programado</t>
  </si>
  <si>
    <t>Restauración cuadros</t>
  </si>
  <si>
    <t>Restauración escultura</t>
  </si>
  <si>
    <t>Inventario</t>
  </si>
  <si>
    <t>3.2.2.TALENTO HUMANO</t>
  </si>
  <si>
    <t>Fortalecimiento institucional para incrementar el desarrollo de la gestión pública de la administración municipal</t>
  </si>
  <si>
    <t>Incrementar el desempeño de la gestión pública municipal mediante el fortalecimiento del talento humano.</t>
  </si>
  <si>
    <t xml:space="preserve">
Formular e implementar un plan de formación y capacitación a los funcionarios municipales en competencias laborales y comportamentales, servicio al cliente, atención al usuario y actualización normativa.
</t>
  </si>
  <si>
    <t>Realizar la formulacion del Plan de capacitación e implementarlo</t>
  </si>
  <si>
    <t>Administracion de los recursos para la capacitación y entrenamiento del Talento Humano con calidad de atencion al ciudadano Municipio de Popayán
12-9-19-001-01078</t>
  </si>
  <si>
    <t xml:space="preserve">Capacitación en actualización normativa </t>
  </si>
  <si>
    <t>Capacitación en servicio al cliente y motivación personal</t>
  </si>
  <si>
    <t>Capacitación en actualización de temas presupuestales y de administración pública</t>
  </si>
  <si>
    <t>Capacitación en evaluación del desempeño</t>
  </si>
  <si>
    <t>Implementar estrategias que propicien la consolidación progresiva de un modelo de desarrollo urbano y rural planificado y sostenible, articulado con la provisión óptima servicios públicos y vivienda, el mejoramiento de la movilidad y la gestión integral del espacio público y del riesgo, bajo la visión de una ciudad compacta y poli-céntrica con servicios cercanos al ciudadano</t>
  </si>
  <si>
    <t>Consolidar en el municipio un modelo educativo capaz de cerrar brechas económicas y sociales, de formar un capital humano idóneo y con sentido de pertenencia; y de apalancar los niveles de competitividad y productividad del territorio</t>
  </si>
  <si>
    <t>Implementar estrategias que propicien la consolidación progresiva de un modelo de desarrollo urbano y rural planificado y sostenible, articulado con la provisión óptima servicios públicos y vivienda, el mejoramiento de la movilidad y la gestión integral del espacio público y del riesgo, bajo la visión de una ciudad compacta y poli-céntrica con servicios cercanos al ciudadano20</t>
  </si>
  <si>
    <t>Cubierta sector existente</t>
  </si>
  <si>
    <t>Instalaciones electricas</t>
  </si>
  <si>
    <t>Cubierta sector nuevo</t>
  </si>
  <si>
    <t>Acabados</t>
  </si>
  <si>
    <t>Carpinteria metalica</t>
  </si>
  <si>
    <t>Pintura de estructura Metalica Cubierta</t>
  </si>
  <si>
    <t>Mamposteria y Cubierta</t>
  </si>
  <si>
    <t>Cubierta</t>
  </si>
  <si>
    <t>Pisos</t>
  </si>
  <si>
    <t>Pinturas</t>
  </si>
  <si>
    <t>Construcción y Adecuación Archivo Central segunda etapa del Municipio de Popayán
12-9-19-001-00996</t>
  </si>
  <si>
    <t>En el mes de Junio se elaboro el Proyecto y se solicito la disponibilidad presupuestal para dicho proyecto</t>
  </si>
  <si>
    <t>Se adelanto el Proyecto denominado Administración De Los Recursos Para La Terminacion Del Auditorio Cam y se envia la disponibilidad presupuestal No. 20120552 el 11 de abril a la Secretaria de Infraestructura para que este despacho continue con el proceso respectivo</t>
  </si>
  <si>
    <t>Se adelanto el proyecto y se solicito la disponibilidad presupuestal.
Se envia disponibilidad presupuestal a La secretaria de Infraestructura para que este despacho continue con el proceso respectivo</t>
  </si>
  <si>
    <t>Se adelanto el proyecto y se solicito la disponibilidad presupuestal</t>
  </si>
  <si>
    <t>Se adelanto el proyecto y se solicito disponibilidad presupuestal.
El 25 de Mayo de 2012 se envia disponibilidad presupuestal del proyecto a la secretaria de Infraestructura para que este despacho continue con el proceso respectivo</t>
  </si>
  <si>
    <t>En el mes de Marzo se adelanto el proyecto y se solicito la disponibilidad presupuestal.
En abril se envia Disponibilidad presupuestal a la Secretaria de infraestructura  para que este despacho continue con el proceso respectivo</t>
  </si>
  <si>
    <t>Mamposteria</t>
  </si>
  <si>
    <t>Repellos</t>
  </si>
  <si>
    <t>Estructura metalica</t>
  </si>
  <si>
    <t>cubierta</t>
  </si>
  <si>
    <t xml:space="preserve">Acabados </t>
  </si>
  <si>
    <t>Se termino la obra civil  y las redes eléctricas instaladas</t>
  </si>
  <si>
    <t>En el momento se encuentran en  la fase de pruebas  y ajustes a todos los sistemas de redes y luces. 
Esta en un 95 % de ejecución
La fecha de entrega es el día viernes 07 de septiembre de 2012.</t>
  </si>
  <si>
    <t xml:space="preserve">El contrato ya se encuentra en un 70% de ejecución.
los baños del despacho y la Secretaria de Infraestructura ya están listos así como varias de las cocinetas solo le faltan detalles de instalación de accesorios, cabe resaltar que se dificulta la ejecución porque solo se puede trabajar en horas de la noche para evitar molestias al público. </t>
  </si>
  <si>
    <t>Se envia disponibilidad presupuestal a la secretaria de Infraestructura para que este despacho continue con el proceso respectivo.
El proceso ya se colgó e la pagina, ya se realizo la evaluación de los proponentes y el día 04 de septiembre se realiza la adjudicación.</t>
  </si>
  <si>
    <t>El proceso ya se colgó en la pagina ya se realizo la evaluación de los proponentes  y el día 04 de septiembre de 2012 se realiza la adjudicación del proceso para posteriormente realizar el contrato de obra.</t>
  </si>
  <si>
    <t>En el mes de Julio se adelanto el proyecto y se solicito la disponibilidad presupuestal.
El 02 de agosto se envia disponibilidad presupuestal a la secretaria de Infraestructura para que este despacho continue con el proceso respectivo.
Aun no se ha adelantado el proceso ni se ha colgado en la página por cuanto no se ha hecho llegar la titularidad de estos establecimientos a la Ingeniera Ingrid Echeverry quien es la encargada de estos procesos.</t>
  </si>
  <si>
    <t>En el mes de Julio se adelanto el proyecto y se solicito la disponibilidad presupuestal.
El 02 de agosto se envia disponibilidad presupuestal a la secretaria de Infraestructura para que este despacho continue con el proceso respectivo
Aun no se ha adelantado el proceso ni se ha colgado en la página por cuanto no se ha hecho llegar la titularidad de estos establecimientos a la Ingeniera Ingrid Echeverry quien es la encargada de estos procesos.</t>
  </si>
  <si>
    <t>El objeto contractual está terminado en este momento se está ejecutando obras complementarias en la parte externa de las instalaciones del archivo.
se encuentra en un 95% de ejecución y la fecha de entrega esta programada para el 18 de septiembre de 2012.</t>
  </si>
  <si>
    <t>Contrato No. 481  del 05 de Julio de 2012</t>
  </si>
  <si>
    <t>Contrato 601 de 2011</t>
  </si>
  <si>
    <t>Contrato 417 de 2011</t>
  </si>
  <si>
    <t>Contrato 687 de 2011</t>
  </si>
  <si>
    <t>El contrato No. 481  inicia  el 05 de Julio de 2012.
Se realizo la restauración de la escultura Sebastian de Belalcazar.
Esta en proceso la realizacion del inventario y la restauración de los cuadros</t>
  </si>
  <si>
    <t>Se adelanto el proyecto respectivo, y se solicto la disponibilidad presupuestal. 
Se realizo inscripcion a capacitacion sobre genmeracion y presentacion de medios magneticos</t>
  </si>
  <si>
    <t>Pago Inscripcion al VII seminario taller nacional sistema estándar de control meci y nuevo rol de la oficina de control interno, a realizarse en la ciudad de Bogota</t>
  </si>
  <si>
    <t xml:space="preserve">Participacion de la dra. Ana patricia lopez carrera tecnico de la oficina de control interno disicplinario en el seminario en actualizacion en derecho disciplinario en la ciudad de Bogota.
Participacion de la dra. Monica rocio ruales ceron jefe umata, al taller sobre formulacion y evaluacion de proyectos con recursos del sistema general de regalias, cumbre nacional del agro, regalias y vivienda rural 2012
Se recopilo información con el fin de saber las necesidades de temas de capacitacion de los funcionarios. Información que se encuentra en la oficina de Meci Calidad.
</t>
  </si>
  <si>
    <t>SECRETARIA GENERAL -MECI.CALIDAD</t>
  </si>
  <si>
    <t xml:space="preserve">FUENTES DE GOBERNANZA Y DESARROLLO INSTITUCIONAL </t>
  </si>
  <si>
    <t xml:space="preserve">OPTIMIZAR TECNOLOGICA, ORGANIZACIONAL Y OPERATIVAMENTE LAS DEPENDENCIAS DE LA ADMINISTRACION MUNICIPAL , CON EL PROPOSITO DE MEJORAR LOS NIVELES DE EFICIENCIA, EFICACIA, EFECTIVIDAD Y TRANSPARENCIA INCREMENTANDO LA CAPACIDAD DE GESTION, EL IMPACTO POSITIVO DEL ACCIONAR INSTITUCIONAL Y LA EFECTIVIDAD DE PROCESOS CLAVES COMO EL CONTROL FISCAL PERTINENTE.   </t>
  </si>
  <si>
    <t xml:space="preserve">EFICIENCIA Y EFICACIA DE LA ADMINISTRACION PUBLICA </t>
  </si>
  <si>
    <t xml:space="preserve">FORTALECIMIENTO INSTITUCIONAL PARA INCREMENTAR EL DESARROLLO DE LA GESTION PUBLICA DE LA ADMINISTRACION MUNICIPAL </t>
  </si>
  <si>
    <t xml:space="preserve">3,2,1, PLAN ESTRATEGICO DE OPTIMIZACION ADMINISTRATIVA </t>
  </si>
  <si>
    <t xml:space="preserve">ARTICULAR LOS PROCESOS EXISTENTES EN EL MAPA DE PROCESOS DE LA ENTIDAD. </t>
  </si>
  <si>
    <t xml:space="preserve">3,2,1,10 FORTALECIMIENTO DEL SISTEMA INTEGRADO DE GESTION DE LA CALIDAD </t>
  </si>
  <si>
    <t xml:space="preserve">80% DE AVANCE EN LA IMPLEMENTACION DEL SISTEMA INTEGRADO DE GESTION DE CALIDAD </t>
  </si>
  <si>
    <t>CALIFICACION DE LA DAFP DE LAS NORMAS MECI-NTCGP1000</t>
  </si>
  <si>
    <t>20% DE AVANCE EN LA IMPLEMENTACION DEL SISTEMA DE GESTION DE CALIDAD</t>
  </si>
  <si>
    <t xml:space="preserve">CERTIFICACION D E LOS PROCESOS </t>
  </si>
  <si>
    <t>%</t>
  </si>
  <si>
    <t xml:space="preserve">AVANCE EN LA IMPLEMENTACION DEL SISTEMA DE GESTION DE CALIDAD </t>
  </si>
  <si>
    <t>692 DE 2011, PREAUDITORIA , LICENCIA DE SOFTWARE</t>
  </si>
  <si>
    <t xml:space="preserve">% DE AVANCE EJECUTADO </t>
  </si>
  <si>
    <t xml:space="preserve">TOTAL AVANCE PROGRAMADO </t>
  </si>
  <si>
    <t xml:space="preserve">Al quedar un contrato de consultoria en recursos del balance este se ejecutará el año 2012, legalizandose el presupuesto de estos recursos en el mes de junio  </t>
  </si>
  <si>
    <t xml:space="preserve">Se registra el proyecto catualizado en el Banco de poryectos y se solicitan las disponibilidades del año 2012 </t>
  </si>
  <si>
    <t xml:space="preserve">Se licita el proyecto de preauditoria quedando desierta </t>
  </si>
  <si>
    <t xml:space="preserve">Se licita nuevamente el proyecto de preauditoria para ejecutarse en el mes de septiembre y se legaliza el contrato de consultoria para ejcutarse una vez realizada la preauditoria  </t>
  </si>
  <si>
    <t xml:space="preserve">Legalizacion, registro,  de los proyectos en la oficina del Banco de Proyectos </t>
  </si>
  <si>
    <t>X</t>
  </si>
  <si>
    <t xml:space="preserve">Lograr la contratacion del personal requerido para la oficina de MECI-Calidad </t>
  </si>
  <si>
    <t xml:space="preserve">Solicitar las disponibilidades para ejecutar el presupuesto asignado a los proyectos del Sistema de Gestion de Calidad </t>
  </si>
  <si>
    <t xml:space="preserve">Planear y ejecutar  cronograma de trabajo con los Procesos de la entidad </t>
  </si>
  <si>
    <t xml:space="preserve">Realizar preauditoria de certificacion a los procesos de la entidad </t>
  </si>
  <si>
    <t xml:space="preserve">Ejecutar contrato de consultoria en las fases de analisis, planificacion </t>
  </si>
  <si>
    <t>Formulación e implementacion al 100% del plan de capacitación</t>
  </si>
  <si>
    <t>Porcentaje de avance en la formulacion e implementacion / Porcentaje progrmado</t>
  </si>
  <si>
    <t xml:space="preserve">Porcentaje de avance en la formulacion e implementacion </t>
  </si>
  <si>
    <r>
      <t xml:space="preserve">Participacion de los funcionarios ruth marlene castro torres con cedula n. 34.546.086, ximena zuñiga con cedula n. 34.556.831, maria antonia sarria con cedula n.34.569.915 , jary velasco con cedula n. 10.539.147 y beatriz lopez con cedula n. 34.555.206, en el diplomado en normas internacionales de informacion financiera organizado por fundacion coomeva
</t>
    </r>
    <r>
      <rPr>
        <b/>
        <sz val="10"/>
        <rFont val="Arial"/>
        <family val="2"/>
      </rPr>
      <t xml:space="preserve">Formulacion  del 100% del plan de capacitación. </t>
    </r>
  </si>
  <si>
    <t>Consolidar una institucionalidad pública municipal moderna, eficiente, ética, transparente y eficaz, capaz de diagnosticar problemas y necesidades, identificar oportunidades y potencialidades, diseñar y ejecutar soluciones, mediante la articulación pública – privada, el fortalecimiento de las capacidades de los actores, la asociatividad, la gestión pública y la planeación estratégica a largo plazo.</t>
  </si>
  <si>
    <t xml:space="preserve">50% remodelado </t>
  </si>
  <si>
    <t>Plan de capacitacion formulado para el año 2011</t>
  </si>
  <si>
    <t>Año 2011 no se realizo mantenimiento, ni construcción a estos baños y cocinetas</t>
  </si>
  <si>
    <t>Promover, apoyar e implementar políticas, acciones y proyectos interinstitucionales que posibiliten el progresivo desarrollo económico local, el mejoramiento de la competitividad y productividad y la generación de fuentes sustentables de empleo.</t>
  </si>
  <si>
    <t>En el año 2011 se adelanto esta obra en un 40%</t>
  </si>
  <si>
    <t>Construcción del Archivo General del Municipio - II etapa</t>
  </si>
  <si>
    <t>En el año 2011 no se realizo remodelacion a este establecimiento</t>
  </si>
  <si>
    <t>Realizar obras de remodelacion al patio de tesoreria, sotano y enlucimiento de otros patios de la Alcaldia de Popayán</t>
  </si>
  <si>
    <t>Reparacion, mantenimiento y obras de construcción de la galeria la esmeralda del Municipio de popayán,</t>
  </si>
  <si>
    <t>Reparacion, mantenimiento y obras de construcción de la galeria la esmeralda del municipio de popayán,
12-9-19-001-01142</t>
  </si>
  <si>
    <t>Reparacion, mantenimiento y obras de construcción de la galeria alfonso lopez del municipio de popayán,</t>
  </si>
  <si>
    <t>Reparacion, mantenimiento y obras de construcción de la galeria  alfonso lopez del municipio de popayán,
12-9-19-001-01142</t>
  </si>
  <si>
    <t>Reparacion, mantenimiento y obras de construcción de la galeria las palmas del municipio de popayán,</t>
  </si>
  <si>
    <t>Reparacion, mantenimiento y obras de construcción de la galeria  las palmas del municipio de popayán,
12-9-19-001-01142</t>
  </si>
  <si>
    <t>En el año 2011 se realizaron algunas obras de reparacion</t>
  </si>
  <si>
    <t>En el año 2011 no se realizo inventario, ni restauracion de obras del Municipio</t>
  </si>
  <si>
    <t>Realizar inventario a bienes muebles que forman parte del patrimonio artistico y cultural de la Alcaldia de Popayán, y la restauración de cuatro obras y la escultura ecuestre en bronce de Belalcazar</t>
  </si>
  <si>
    <t>MEJORAMIENTO DEL SISTEMA DE GESTION DE LA CALIDAD PARA SATISFACER LAS NECESISADE DE LA COMUNIDAD EN ZONA URBANA Y RURAL DEL MUNICIPIO DE POPAYAN, MEJORAMIENTO DEL SISTEMA DE GESTION DE LA CALIDAD MEDIANTE UNA ASISTENCIA TECNICA QUE ASEGURE EL FUNCIONAMIENTO DE SUS PROCESOS DE ACUERDO A LA NORMA NTCGP1000-2009  
12-9-19-001-01146</t>
  </si>
  <si>
    <t>Se realizo capacitaciones en protocolo y atención al publico
La alta Dirección recibio capacitacion en</t>
  </si>
  <si>
    <t>Obra civil terminada
Falta tarjeta que controla luces, pero ya esta pedida</t>
  </si>
  <si>
    <t xml:space="preserve">Cocinetas terminadas. 
Falta el baño del despacho del Alcalde, el cual va en un avance del 85%. Y Faltan aparatos y divisiones en baterias deContraloria y Planeacion
</t>
  </si>
  <si>
    <t>Obra entregada</t>
  </si>
  <si>
    <t xml:space="preserve">Proceso adjudicado. Se inicio obra el 02 de octubre
Se desmonto cubierta, todo el cielorraso.
Se demolio las baterias (baños), reforzamiento de la estrcutura, mamposteria de bateria.
Se realizo adicional por $94,600,000 ya que al realizar las demoliciones se presentaron situaciones en la estructura del sitio, lo cual requeria de obras adicionales para garantizar la estabilidad
</t>
  </si>
  <si>
    <t>Se realizo la adjudicación. Iniciando con las demoliciones</t>
  </si>
  <si>
    <t>Se recibieron Propuestas. Se adjudica el 20 de Noviembre</t>
  </si>
  <si>
    <t>Adjudicado, esta en legalización</t>
  </si>
  <si>
    <t>No existe la titularidad de este predio por tal razon se cancelo el cdp correspondiente.
Esta obra no se realizara en este periodo</t>
  </si>
  <si>
    <t>6. FUENTES DE DESARROLLO ECONÓMICO, COMPETITIVIDAD Y PRODUCTIVIDAD</t>
  </si>
  <si>
    <t>Implementar un conjunto coordinado de acciones estratégicas direccionadas a posibilitar la transformación de Popayán en un destino turístico multipropósito y de amplio reconocimiento y posicionamiento a nivel nacional e internacional.</t>
  </si>
  <si>
    <t>6.1 SECTOR COMPETITIVIDAD, PRODUCTIVIDAD Y EMPLEO</t>
  </si>
  <si>
    <t>Durante el cuatrienio, la administración municipal será fundamentalmente un factor de coordinación, generación de sinergias interinstitucionales e intersectoriales y de apoyo eficaz en la gestión para la consecución de recursos estratégicos de los órdenes nacional e internacional.</t>
  </si>
  <si>
    <t>6.1.1 DESARROLLO TURÍSTICO</t>
  </si>
  <si>
    <t>Implementar un conjunto coordinado de acciones estratégicas direccionadas a posibilitar la transform</t>
  </si>
  <si>
    <t>6.1.1.3 POPAYÁN CIUDAD CONVENCIÓN</t>
  </si>
  <si>
    <t>Centro de Convenciones construido y plenamente articulado a los procesos transversales de desarrollo del municipio.</t>
  </si>
  <si>
    <t>En el año 2011 se realizaron obras para la construcción del centro de convenciones</t>
  </si>
  <si>
    <t>Realizar aporte al Fondo Turistico para la terminación del Centro de Convenciones de Popayán</t>
  </si>
  <si>
    <t>Construcción del Centro de Convenciones  Casa de la Moneda - II etapa en la Ciudad de Popayán
12-9-19-001-01184</t>
  </si>
  <si>
    <t>Porcentaje de Avance aporte/ Porcentaje programado</t>
  </si>
  <si>
    <t>Porcentaje de Avance aporte</t>
  </si>
  <si>
    <t>Para la terminación del Centro de Convenciones el Municipio aportara recursos</t>
  </si>
  <si>
    <t xml:space="preserve">Se realizo el proyecto y se obtuvo el CDP. 
El Fondo de Promocion turistico envio a la Alcaldia de Popayán el convenio, el cual fue revisado por la oficina juridica del Municipio y devuelto con observaciones realizadas.
Fontur, envio nuevamente el conevio con las correciones requeridas y este se encuentra para la firma del Señor Alcalde </t>
  </si>
  <si>
    <t>Aporte para Construcción del Centro de Convenciones  Casa de la Moneda - II etapa en la Ciudad de Popayán</t>
  </si>
  <si>
    <t>Existe un retraso en cuanto al cronograma presupuestado para entregar este aporte, debido a las correciones que se le realizaron al convenio</t>
  </si>
  <si>
    <t>REPARACION Y MANTENIMIENTO DE LOS TALLERES MUNICIPALES DE POPAYÁN</t>
  </si>
  <si>
    <t>Reparación y Mantenimiento de la infraestructura y el cerramiento de los Talleres Municipales de Popayán
12-9-19-001-01198</t>
  </si>
  <si>
    <t>Remodelación del 100% de las instalaciones de los Talleres Municipales</t>
  </si>
  <si>
    <t>Porcentaje de Avance en la  reparacion y mantenimiento /Porcentaje programado</t>
  </si>
  <si>
    <t xml:space="preserve">Porcentaje de Avance en la  reparacion y mantenimiento </t>
  </si>
  <si>
    <t xml:space="preserve">Se adelanto el proyecto y se solicito la disponibilidad presupuestal
</t>
  </si>
  <si>
    <t>REPARACION DE LA CUBIERTA DEL IDEMA DE POPAYÁN</t>
  </si>
  <si>
    <t>Reparación de la cubierta del Centro Comercial Idema del Municipio de Popayán
12-9-19-001-01215</t>
  </si>
  <si>
    <t>Reparacion del 100% de la cubierta del Idema</t>
  </si>
  <si>
    <t>Porcentaje de Avance en la  reparacion /Porcentaje programado</t>
  </si>
  <si>
    <t xml:space="preserve">Se adelanto el proyecto y se solicito la disponibilidad presupuestal
Adjudicada, se inicia el 13 de Noviembre
</t>
  </si>
  <si>
    <t xml:space="preserve">Porcentaje de Avance en la  reparacion </t>
  </si>
  <si>
    <t>Desmonte de Cubierta</t>
  </si>
  <si>
    <t>Suministro e instalacion de teja</t>
  </si>
  <si>
    <t>Suministro e instalacion de caballetes</t>
  </si>
  <si>
    <t>Suministro e instalacion de claraboyas</t>
  </si>
  <si>
    <t>Suministro e instalacion de solapa</t>
  </si>
  <si>
    <t>Preliminar</t>
  </si>
  <si>
    <t>Cimientos</t>
  </si>
  <si>
    <t>Concretos</t>
  </si>
  <si>
    <t xml:space="preserve">Pisos </t>
  </si>
  <si>
    <t>Obras complementarias</t>
  </si>
  <si>
    <t>Varios</t>
  </si>
  <si>
    <t>REALIZAR MANTENIMIENTO AL RINCON PAYANES</t>
  </si>
  <si>
    <t>Mantenimiento del Rincon Payanes del Municipio de Popayán
12-9-19-001-01221</t>
  </si>
  <si>
    <t>Mantenimiento 100% del Rincon Payanes</t>
  </si>
  <si>
    <t>Porcentaje de Avance en el mantenimiento/Porcentaje programado</t>
  </si>
  <si>
    <t>Porcentaje de Avance en el manteniminto</t>
  </si>
  <si>
    <t>Instalaciones sanitarias</t>
  </si>
  <si>
    <t xml:space="preserve">Cubierta </t>
  </si>
  <si>
    <t>Puntos electricos</t>
  </si>
  <si>
    <t xml:space="preserve">Fueron entregados dos cuadros.
Se encuentra suspendido el contrato debido a que la interventora se encuentra fuera del pais </t>
  </si>
  <si>
    <t>697 de 2012</t>
  </si>
  <si>
    <t xml:space="preserve">Se adelanto el proyecto y se solicito la disponibilidad presupuestal
Se adjudica el 05 de Diciembre de 2012
</t>
  </si>
  <si>
    <t>7007 de 2012</t>
  </si>
  <si>
    <t>se adjudico y se realizo la respectiva obra en su totalidad</t>
  </si>
  <si>
    <t>Se entrego la obra en su totalidad</t>
  </si>
  <si>
    <t xml:space="preserve">Se realizo con éxito el convenio y el dinero fue girado al Fondo de Promocion Turistica </t>
  </si>
</sst>
</file>

<file path=xl/styles.xml><?xml version="1.0" encoding="utf-8"?>
<styleSheet xmlns="http://schemas.openxmlformats.org/spreadsheetml/2006/main">
  <numFmts count="3">
    <numFmt numFmtId="164" formatCode="_ &quot;$&quot;\ * #,##0.00_ ;_ &quot;$&quot;\ * \-#,##0.00_ ;_ &quot;$&quot;\ * &quot;-&quot;??_ ;_ @_ "/>
    <numFmt numFmtId="165" formatCode="dd\-mm\-yy"/>
    <numFmt numFmtId="166" formatCode="0.0%"/>
  </numFmts>
  <fonts count="28">
    <font>
      <sz val="10"/>
      <name val="Arial"/>
    </font>
    <font>
      <sz val="11"/>
      <color indexed="8"/>
      <name val="Calibri"/>
      <family val="2"/>
    </font>
    <font>
      <sz val="10"/>
      <name val="Arial"/>
      <family val="2"/>
    </font>
    <font>
      <sz val="10"/>
      <name val="Arial"/>
      <family val="2"/>
    </font>
    <font>
      <b/>
      <sz val="12"/>
      <name val="Arial"/>
      <family val="2"/>
    </font>
    <font>
      <b/>
      <sz val="10"/>
      <name val="Arial"/>
      <family val="2"/>
    </font>
    <font>
      <sz val="8"/>
      <name val="Arial"/>
      <family val="2"/>
    </font>
    <font>
      <b/>
      <sz val="10"/>
      <color indexed="9"/>
      <name val="Arial"/>
      <family val="2"/>
    </font>
    <font>
      <sz val="11"/>
      <color indexed="8"/>
      <name val="Calibri"/>
      <family val="2"/>
    </font>
    <font>
      <b/>
      <sz val="10"/>
      <color indexed="56"/>
      <name val="Arial"/>
      <family val="2"/>
    </font>
    <font>
      <b/>
      <sz val="9"/>
      <color indexed="81"/>
      <name val="Tahoma"/>
      <family val="2"/>
    </font>
    <font>
      <sz val="9"/>
      <color indexed="81"/>
      <name val="Tahoma"/>
      <family val="2"/>
    </font>
    <font>
      <b/>
      <sz val="10"/>
      <color indexed="8"/>
      <name val="Arial"/>
      <family val="2"/>
    </font>
    <font>
      <b/>
      <sz val="10"/>
      <color indexed="12"/>
      <name val="Arial"/>
      <family val="2"/>
    </font>
    <font>
      <b/>
      <sz val="12"/>
      <color indexed="9"/>
      <name val="Arial"/>
      <family val="2"/>
    </font>
    <font>
      <b/>
      <sz val="10"/>
      <color indexed="18"/>
      <name val="Arial"/>
      <family val="2"/>
    </font>
    <font>
      <sz val="10"/>
      <color indexed="10"/>
      <name val="Arial"/>
      <family val="2"/>
    </font>
    <font>
      <u/>
      <sz val="10"/>
      <color indexed="12"/>
      <name val="Arial"/>
      <family val="2"/>
    </font>
    <font>
      <b/>
      <sz val="10"/>
      <color indexed="18"/>
      <name val="Arial"/>
      <family val="2"/>
    </font>
    <font>
      <b/>
      <sz val="10"/>
      <color indexed="9"/>
      <name val="Arial"/>
      <family val="2"/>
    </font>
    <font>
      <b/>
      <sz val="10"/>
      <color indexed="10"/>
      <name val="Arial"/>
      <family val="2"/>
    </font>
    <font>
      <b/>
      <sz val="12"/>
      <color indexed="8"/>
      <name val="Arial"/>
      <family val="2"/>
    </font>
    <font>
      <sz val="8"/>
      <name val="Arial"/>
      <family val="2"/>
    </font>
    <font>
      <sz val="12"/>
      <name val="Arial"/>
      <family val="2"/>
    </font>
    <font>
      <u/>
      <sz val="10"/>
      <name val="Arial"/>
      <family val="2"/>
    </font>
    <font>
      <sz val="9"/>
      <name val="Arial"/>
      <family val="2"/>
    </font>
    <font>
      <b/>
      <sz val="9"/>
      <color indexed="18"/>
      <name val="Arial"/>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2" fillId="0" borderId="0"/>
  </cellStyleXfs>
  <cellXfs count="339">
    <xf numFmtId="0" fontId="0" fillId="0" borderId="0" xfId="0"/>
    <xf numFmtId="0" fontId="3" fillId="2" borderId="0" xfId="0"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0" fontId="7" fillId="2" borderId="0" xfId="5"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xf numFmtId="0" fontId="3" fillId="2" borderId="0" xfId="0" applyFont="1" applyFill="1" applyBorder="1" applyAlignment="1">
      <alignment vertical="center" wrapText="1"/>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9" fontId="6" fillId="0" borderId="5" xfId="5" applyFont="1" applyFill="1" applyBorder="1" applyAlignment="1">
      <alignment horizontal="center" vertical="center"/>
    </xf>
    <xf numFmtId="9" fontId="6" fillId="0" borderId="6" xfId="5" applyFont="1" applyFill="1" applyBorder="1" applyAlignment="1">
      <alignment horizontal="center" vertical="center"/>
    </xf>
    <xf numFmtId="0" fontId="18" fillId="2" borderId="0" xfId="0" applyFont="1" applyFill="1" applyBorder="1" applyAlignment="1">
      <alignment horizontal="center" vertical="center" wrapText="1"/>
    </xf>
    <xf numFmtId="0" fontId="13"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5" fillId="3" borderId="7"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7" fillId="4"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9" fontId="0" fillId="0" borderId="7" xfId="5" applyFont="1" applyBorder="1" applyAlignment="1" applyProtection="1">
      <alignment horizontal="center" vertical="center" wrapText="1"/>
      <protection locked="0"/>
    </xf>
    <xf numFmtId="0" fontId="3" fillId="0" borderId="7" xfId="0" applyFont="1" applyBorder="1" applyAlignment="1" applyProtection="1">
      <alignment horizontal="justify" vertical="center" wrapText="1"/>
      <protection locked="0"/>
    </xf>
    <xf numFmtId="0" fontId="3" fillId="2" borderId="7"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1" fontId="6"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Border="1" applyAlignment="1">
      <alignment horizontal="justify" vertical="justify" wrapText="1"/>
    </xf>
    <xf numFmtId="166" fontId="4" fillId="2" borderId="0" xfId="0" applyNumberFormat="1"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 fontId="0" fillId="0" borderId="7" xfId="5"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9" fontId="5" fillId="5" borderId="10" xfId="5" applyNumberFormat="1" applyFont="1" applyFill="1" applyBorder="1" applyAlignment="1" applyProtection="1">
      <alignment horizontal="center" vertical="center"/>
    </xf>
    <xf numFmtId="9" fontId="5" fillId="0" borderId="10" xfId="5" applyNumberFormat="1" applyFont="1" applyFill="1" applyBorder="1" applyAlignment="1" applyProtection="1">
      <alignment horizontal="center" vertical="center"/>
    </xf>
    <xf numFmtId="3" fontId="6" fillId="0" borderId="11" xfId="2" applyNumberFormat="1" applyFont="1" applyFill="1" applyBorder="1" applyAlignment="1" applyProtection="1">
      <alignment horizontal="center" vertical="center"/>
      <protection locked="0"/>
    </xf>
    <xf numFmtId="3" fontId="6" fillId="0" borderId="12" xfId="2" applyNumberFormat="1" applyFont="1" applyFill="1" applyBorder="1" applyAlignment="1" applyProtection="1">
      <alignment horizontal="center" vertical="center"/>
      <protection locked="0"/>
    </xf>
    <xf numFmtId="3" fontId="6" fillId="0" borderId="13" xfId="2"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16" fillId="2" borderId="7" xfId="0" applyFont="1" applyFill="1" applyBorder="1" applyAlignment="1" applyProtection="1">
      <alignment horizontal="center" vertical="center" wrapText="1"/>
      <protection locked="0"/>
    </xf>
    <xf numFmtId="3" fontId="16" fillId="2" borderId="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top" wrapText="1"/>
      <protection locked="0"/>
    </xf>
    <xf numFmtId="0" fontId="2" fillId="0" borderId="7"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9" fontId="2" fillId="0" borderId="7" xfId="6"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xf>
    <xf numFmtId="0" fontId="5" fillId="0" borderId="7" xfId="0" applyFont="1" applyFill="1" applyBorder="1" applyAlignment="1" applyProtection="1">
      <protection locked="0"/>
    </xf>
    <xf numFmtId="0" fontId="5" fillId="0" borderId="12"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4" fillId="0" borderId="15" xfId="1" applyFont="1" applyFill="1" applyBorder="1" applyAlignment="1" applyProtection="1">
      <alignment horizontal="center" vertical="center" wrapText="1"/>
      <protection locked="0"/>
    </xf>
    <xf numFmtId="0" fontId="9" fillId="3" borderId="7" xfId="4"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165" fontId="2" fillId="2" borderId="0" xfId="0" applyNumberFormat="1" applyFont="1" applyFill="1" applyBorder="1" applyAlignment="1">
      <alignment horizontal="center" vertical="center" wrapText="1"/>
    </xf>
    <xf numFmtId="0" fontId="2" fillId="2" borderId="0" xfId="0" applyFont="1" applyFill="1" applyBorder="1" applyAlignment="1"/>
    <xf numFmtId="0" fontId="2" fillId="2" borderId="0" xfId="0" applyFont="1" applyFill="1" applyBorder="1" applyAlignment="1">
      <alignment horizontal="left"/>
    </xf>
    <xf numFmtId="0" fontId="2" fillId="2" borderId="0" xfId="0" applyFont="1" applyFill="1" applyBorder="1" applyAlignment="1">
      <alignment horizontal="justify" vertical="justify"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wrapText="1"/>
    </xf>
    <xf numFmtId="0" fontId="2" fillId="2" borderId="0" xfId="0" applyFont="1" applyFill="1" applyAlignment="1">
      <alignment horizontal="justify" vertical="center" wrapText="1"/>
    </xf>
    <xf numFmtId="0" fontId="15" fillId="2" borderId="0" xfId="0" applyFont="1" applyFill="1" applyAlignment="1">
      <alignment vertical="center"/>
    </xf>
    <xf numFmtId="0" fontId="15" fillId="2" borderId="0" xfId="0" applyFont="1" applyFill="1" applyBorder="1" applyAlignment="1">
      <alignment horizontal="center" vertical="center"/>
    </xf>
    <xf numFmtId="0" fontId="9" fillId="3" borderId="7" xfId="9" applyFont="1" applyFill="1" applyBorder="1" applyAlignment="1" applyProtection="1">
      <alignment horizontal="center" vertical="center" wrapText="1"/>
    </xf>
    <xf numFmtId="0" fontId="5" fillId="3" borderId="7" xfId="9" applyFont="1" applyFill="1" applyBorder="1" applyAlignment="1" applyProtection="1">
      <alignment horizontal="center" vertical="center" wrapText="1"/>
    </xf>
    <xf numFmtId="0" fontId="2" fillId="0" borderId="9" xfId="0" applyFont="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166" fontId="2" fillId="2" borderId="0" xfId="0" applyNumberFormat="1" applyFont="1" applyFill="1" applyBorder="1" applyAlignment="1" applyProtection="1">
      <alignment vertical="center"/>
      <protection locked="0"/>
    </xf>
    <xf numFmtId="0" fontId="7" fillId="4" borderId="7" xfId="9" applyFont="1" applyFill="1" applyBorder="1" applyAlignment="1" applyProtection="1">
      <alignment horizontal="center" vertical="center" wrapText="1"/>
    </xf>
    <xf numFmtId="0" fontId="2" fillId="2" borderId="0" xfId="0" applyFont="1" applyFill="1" applyAlignment="1" applyProtection="1">
      <alignment vertical="center"/>
      <protection locked="0"/>
    </xf>
    <xf numFmtId="0" fontId="5" fillId="0" borderId="12" xfId="9" applyFont="1" applyFill="1" applyBorder="1" applyAlignment="1" applyProtection="1">
      <alignment vertical="center" wrapText="1"/>
      <protection locked="0"/>
    </xf>
    <xf numFmtId="0" fontId="5" fillId="0" borderId="7" xfId="9" applyFont="1" applyFill="1" applyBorder="1" applyAlignment="1" applyProtection="1">
      <alignment horizontal="center" vertical="center" wrapText="1"/>
      <protection locked="0"/>
    </xf>
    <xf numFmtId="0" fontId="5" fillId="0" borderId="15" xfId="9" applyFont="1" applyFill="1" applyBorder="1" applyAlignment="1" applyProtection="1">
      <alignment horizontal="center" vertical="center" wrapText="1"/>
      <protection locked="0"/>
    </xf>
    <xf numFmtId="0" fontId="2" fillId="2" borderId="0" xfId="0" applyFont="1" applyFill="1" applyBorder="1" applyAlignment="1" applyProtection="1">
      <alignment vertical="center"/>
      <protection locked="0"/>
    </xf>
    <xf numFmtId="0" fontId="5" fillId="0" borderId="12" xfId="9" applyFont="1" applyFill="1" applyBorder="1" applyAlignment="1" applyProtection="1">
      <alignment horizontal="left" vertical="center" wrapText="1"/>
      <protection locked="0"/>
    </xf>
    <xf numFmtId="0" fontId="5" fillId="0" borderId="12" xfId="9"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3" fillId="2" borderId="7" xfId="0" applyFont="1" applyFill="1" applyBorder="1" applyAlignment="1">
      <alignment horizontal="center"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14" fontId="2" fillId="2" borderId="29" xfId="0" applyNumberFormat="1" applyFont="1" applyFill="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165" fontId="2" fillId="2" borderId="30" xfId="0" applyNumberFormat="1" applyFont="1" applyFill="1" applyBorder="1" applyAlignment="1" applyProtection="1">
      <alignment horizontal="center" vertical="center" wrapText="1"/>
      <protection locked="0"/>
    </xf>
    <xf numFmtId="165" fontId="2" fillId="2" borderId="31" xfId="0" applyNumberFormat="1" applyFont="1" applyFill="1" applyBorder="1" applyAlignment="1" applyProtection="1">
      <alignment horizontal="center" vertical="center" wrapText="1"/>
      <protection locked="0"/>
    </xf>
    <xf numFmtId="165" fontId="2" fillId="2" borderId="32"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justify" vertical="center" wrapText="1"/>
      <protection locked="0"/>
    </xf>
    <xf numFmtId="0" fontId="25" fillId="2" borderId="15" xfId="0" applyFont="1" applyFill="1" applyBorder="1" applyAlignment="1" applyProtection="1">
      <alignment horizontal="left" vertical="center" wrapText="1"/>
      <protection locked="0"/>
    </xf>
    <xf numFmtId="0" fontId="25" fillId="2" borderId="23"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4" fillId="2" borderId="0" xfId="0" applyFont="1" applyFill="1" applyBorder="1" applyAlignment="1">
      <alignment horizontal="center" vertical="center"/>
    </xf>
    <xf numFmtId="166"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9" fillId="3" borderId="25"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9" fillId="3" borderId="13" xfId="4"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9" fillId="3" borderId="15" xfId="4" applyFont="1" applyFill="1" applyBorder="1" applyAlignment="1" applyProtection="1">
      <alignment horizontal="center" vertical="center" wrapText="1"/>
    </xf>
    <xf numFmtId="0" fontId="9" fillId="3" borderId="23" xfId="4" applyFont="1" applyFill="1" applyBorder="1" applyAlignment="1" applyProtection="1">
      <alignment horizontal="center" vertical="center" wrapText="1"/>
    </xf>
    <xf numFmtId="0" fontId="9" fillId="3" borderId="24" xfId="4"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xf numFmtId="0" fontId="20" fillId="6" borderId="7" xfId="0"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166" fontId="5" fillId="2" borderId="19" xfId="0" applyNumberFormat="1" applyFont="1" applyFill="1" applyBorder="1" applyAlignment="1" applyProtection="1">
      <alignment horizontal="right" vertical="center"/>
    </xf>
    <xf numFmtId="166" fontId="2" fillId="2" borderId="17" xfId="0" applyNumberFormat="1" applyFont="1" applyFill="1" applyBorder="1" applyAlignment="1" applyProtection="1">
      <alignment horizontal="center" vertical="center" wrapText="1"/>
      <protection locked="0"/>
    </xf>
    <xf numFmtId="166" fontId="2" fillId="2" borderId="18" xfId="0" applyNumberFormat="1" applyFont="1" applyFill="1" applyBorder="1" applyAlignment="1" applyProtection="1">
      <alignment horizontal="center" vertical="center" wrapText="1"/>
      <protection locked="0"/>
    </xf>
    <xf numFmtId="166" fontId="2" fillId="2" borderId="2" xfId="0" applyNumberFormat="1" applyFont="1" applyFill="1" applyBorder="1" applyAlignment="1" applyProtection="1">
      <alignment horizontal="center" vertical="center" wrapText="1"/>
      <protection locked="0"/>
    </xf>
    <xf numFmtId="166" fontId="2" fillId="2" borderId="16" xfId="0" applyNumberFormat="1" applyFont="1" applyFill="1" applyBorder="1" applyAlignment="1" applyProtection="1">
      <alignment horizontal="center" vertical="center" wrapText="1"/>
      <protection locked="0"/>
    </xf>
    <xf numFmtId="166" fontId="2" fillId="2" borderId="0" xfId="0" applyNumberFormat="1" applyFont="1" applyFill="1" applyBorder="1" applyAlignment="1" applyProtection="1">
      <alignment horizontal="center" vertical="center" wrapText="1"/>
      <protection locked="0"/>
    </xf>
    <xf numFmtId="166" fontId="2" fillId="2" borderId="19" xfId="0" applyNumberFormat="1" applyFont="1" applyFill="1" applyBorder="1" applyAlignment="1" applyProtection="1">
      <alignment horizontal="center" vertical="center" wrapText="1"/>
      <protection locked="0"/>
    </xf>
    <xf numFmtId="166" fontId="2" fillId="2" borderId="20" xfId="0" applyNumberFormat="1" applyFont="1" applyFill="1" applyBorder="1" applyAlignment="1" applyProtection="1">
      <alignment horizontal="center" vertical="center" wrapText="1"/>
      <protection locked="0"/>
    </xf>
    <xf numFmtId="166" fontId="2" fillId="2" borderId="21" xfId="0" applyNumberFormat="1" applyFont="1" applyFill="1" applyBorder="1" applyAlignment="1" applyProtection="1">
      <alignment horizontal="center" vertical="center" wrapText="1"/>
      <protection locked="0"/>
    </xf>
    <xf numFmtId="166" fontId="2" fillId="2" borderId="11" xfId="0" applyNumberFormat="1" applyFont="1" applyFill="1" applyBorder="1" applyAlignment="1" applyProtection="1">
      <alignment horizontal="center" vertical="center" wrapText="1"/>
      <protection locked="0"/>
    </xf>
    <xf numFmtId="166" fontId="2" fillId="2" borderId="17" xfId="0" applyNumberFormat="1" applyFont="1" applyFill="1" applyBorder="1" applyAlignment="1" applyProtection="1">
      <alignment horizontal="justify" vertical="justify"/>
      <protection locked="0"/>
    </xf>
    <xf numFmtId="166" fontId="2" fillId="2" borderId="18" xfId="0" applyNumberFormat="1" applyFont="1" applyFill="1" applyBorder="1" applyAlignment="1" applyProtection="1">
      <alignment horizontal="justify" vertical="justify"/>
      <protection locked="0"/>
    </xf>
    <xf numFmtId="166" fontId="2" fillId="2" borderId="2" xfId="0" applyNumberFormat="1" applyFont="1" applyFill="1" applyBorder="1" applyAlignment="1" applyProtection="1">
      <alignment horizontal="justify" vertical="justify"/>
      <protection locked="0"/>
    </xf>
    <xf numFmtId="166" fontId="2" fillId="2" borderId="16" xfId="0" applyNumberFormat="1" applyFont="1" applyFill="1" applyBorder="1" applyAlignment="1" applyProtection="1">
      <alignment horizontal="justify" vertical="justify"/>
      <protection locked="0"/>
    </xf>
    <xf numFmtId="166" fontId="2" fillId="2" borderId="0" xfId="0" applyNumberFormat="1" applyFont="1" applyFill="1" applyBorder="1" applyAlignment="1" applyProtection="1">
      <alignment horizontal="justify" vertical="justify"/>
      <protection locked="0"/>
    </xf>
    <xf numFmtId="166" fontId="2" fillId="2" borderId="19" xfId="0" applyNumberFormat="1" applyFont="1" applyFill="1" applyBorder="1" applyAlignment="1" applyProtection="1">
      <alignment horizontal="justify" vertical="justify"/>
      <protection locked="0"/>
    </xf>
    <xf numFmtId="166" fontId="2" fillId="2" borderId="20" xfId="0" applyNumberFormat="1" applyFont="1" applyFill="1" applyBorder="1" applyAlignment="1" applyProtection="1">
      <alignment horizontal="justify" vertical="justify"/>
      <protection locked="0"/>
    </xf>
    <xf numFmtId="166" fontId="2" fillId="2" borderId="21" xfId="0" applyNumberFormat="1" applyFont="1" applyFill="1" applyBorder="1" applyAlignment="1" applyProtection="1">
      <alignment horizontal="justify" vertical="justify"/>
      <protection locked="0"/>
    </xf>
    <xf numFmtId="166" fontId="2" fillId="2" borderId="11" xfId="0" applyNumberFormat="1" applyFont="1" applyFill="1" applyBorder="1" applyAlignment="1" applyProtection="1">
      <alignment horizontal="justify" vertical="justify"/>
      <protection locked="0"/>
    </xf>
    <xf numFmtId="166" fontId="2" fillId="2" borderId="7" xfId="0" applyNumberFormat="1" applyFont="1" applyFill="1" applyBorder="1" applyAlignment="1" applyProtection="1">
      <alignment horizontal="center" vertical="center" wrapText="1"/>
      <protection locked="0"/>
    </xf>
    <xf numFmtId="166" fontId="3" fillId="2" borderId="18"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center" wrapText="1"/>
      <protection locked="0"/>
    </xf>
    <xf numFmtId="166" fontId="3" fillId="2" borderId="16"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wrapText="1"/>
      <protection locked="0"/>
    </xf>
    <xf numFmtId="166" fontId="3" fillId="2" borderId="19" xfId="0" applyNumberFormat="1" applyFont="1" applyFill="1" applyBorder="1" applyAlignment="1" applyProtection="1">
      <alignment horizontal="center" vertical="center" wrapText="1"/>
      <protection locked="0"/>
    </xf>
    <xf numFmtId="166" fontId="3" fillId="2" borderId="20" xfId="0" applyNumberFormat="1" applyFont="1" applyFill="1" applyBorder="1" applyAlignment="1" applyProtection="1">
      <alignment horizontal="center" vertical="center" wrapText="1"/>
      <protection locked="0"/>
    </xf>
    <xf numFmtId="166" fontId="3" fillId="2" borderId="21" xfId="0" applyNumberFormat="1" applyFont="1" applyFill="1" applyBorder="1" applyAlignment="1" applyProtection="1">
      <alignment horizontal="center" vertical="center" wrapText="1"/>
      <protection locked="0"/>
    </xf>
    <xf numFmtId="166" fontId="3" fillId="2" borderId="11" xfId="0" applyNumberFormat="1" applyFont="1" applyFill="1" applyBorder="1" applyAlignment="1" applyProtection="1">
      <alignment horizontal="center" vertical="center" wrapText="1"/>
      <protection locked="0"/>
    </xf>
    <xf numFmtId="166" fontId="2" fillId="2" borderId="7" xfId="0" applyNumberFormat="1" applyFont="1" applyFill="1" applyBorder="1" applyAlignment="1" applyProtection="1">
      <alignment horizontal="center" vertical="center"/>
      <protection locked="0"/>
    </xf>
    <xf numFmtId="166" fontId="3" fillId="2" borderId="7" xfId="0" applyNumberFormat="1" applyFont="1" applyFill="1" applyBorder="1" applyAlignment="1" applyProtection="1">
      <alignment horizontal="center" vertical="center"/>
      <protection locked="0"/>
    </xf>
    <xf numFmtId="0" fontId="7" fillId="4" borderId="22"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14" fillId="4" borderId="15" xfId="4" applyFont="1" applyFill="1" applyBorder="1" applyAlignment="1" applyProtection="1">
      <alignment horizontal="center" vertical="center" wrapText="1"/>
    </xf>
    <xf numFmtId="0" fontId="14" fillId="4" borderId="23" xfId="4" applyFont="1" applyFill="1" applyBorder="1" applyAlignment="1" applyProtection="1">
      <alignment horizontal="center" vertical="center" wrapText="1"/>
    </xf>
    <xf numFmtId="0" fontId="14" fillId="4" borderId="24"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xf numFmtId="0" fontId="2"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justify" vertical="justify" readingOrder="1"/>
      <protection locked="0"/>
    </xf>
    <xf numFmtId="0" fontId="2" fillId="2" borderId="18" xfId="0" applyNumberFormat="1" applyFont="1" applyFill="1" applyBorder="1" applyAlignment="1" applyProtection="1">
      <alignment horizontal="justify" vertical="justify" readingOrder="1"/>
      <protection locked="0"/>
    </xf>
    <xf numFmtId="0" fontId="2" fillId="2" borderId="2" xfId="0" applyNumberFormat="1" applyFont="1" applyFill="1" applyBorder="1" applyAlignment="1" applyProtection="1">
      <alignment horizontal="justify" vertical="justify" readingOrder="1"/>
      <protection locked="0"/>
    </xf>
    <xf numFmtId="0" fontId="2" fillId="2" borderId="16" xfId="0" applyNumberFormat="1" applyFont="1" applyFill="1" applyBorder="1" applyAlignment="1" applyProtection="1">
      <alignment horizontal="justify" vertical="justify" readingOrder="1"/>
      <protection locked="0"/>
    </xf>
    <xf numFmtId="0" fontId="2" fillId="2" borderId="0" xfId="0" applyNumberFormat="1" applyFont="1" applyFill="1" applyBorder="1" applyAlignment="1" applyProtection="1">
      <alignment horizontal="justify" vertical="justify" readingOrder="1"/>
      <protection locked="0"/>
    </xf>
    <xf numFmtId="0" fontId="2" fillId="2" borderId="19" xfId="0" applyNumberFormat="1" applyFont="1" applyFill="1" applyBorder="1" applyAlignment="1" applyProtection="1">
      <alignment horizontal="justify" vertical="justify" readingOrder="1"/>
      <protection locked="0"/>
    </xf>
    <xf numFmtId="0" fontId="2" fillId="2" borderId="20" xfId="0" applyNumberFormat="1" applyFont="1" applyFill="1" applyBorder="1" applyAlignment="1" applyProtection="1">
      <alignment horizontal="justify" vertical="justify" readingOrder="1"/>
      <protection locked="0"/>
    </xf>
    <xf numFmtId="0" fontId="2" fillId="2" borderId="21" xfId="0" applyNumberFormat="1" applyFont="1" applyFill="1" applyBorder="1" applyAlignment="1" applyProtection="1">
      <alignment horizontal="justify" vertical="justify" readingOrder="1"/>
      <protection locked="0"/>
    </xf>
    <xf numFmtId="0" fontId="2" fillId="2" borderId="11" xfId="0" applyNumberFormat="1" applyFont="1" applyFill="1" applyBorder="1" applyAlignment="1" applyProtection="1">
      <alignment horizontal="justify" vertical="justify" readingOrder="1"/>
      <protection locked="0"/>
    </xf>
    <xf numFmtId="166" fontId="3" fillId="2" borderId="17" xfId="0" applyNumberFormat="1" applyFont="1" applyFill="1" applyBorder="1" applyAlignment="1" applyProtection="1">
      <alignment horizontal="center" vertical="center"/>
      <protection locked="0"/>
    </xf>
    <xf numFmtId="166" fontId="3" fillId="2" borderId="18"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protection locked="0"/>
    </xf>
    <xf numFmtId="166" fontId="3" fillId="2" borderId="16" xfId="0"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horizontal="center" vertical="center"/>
      <protection locked="0"/>
    </xf>
    <xf numFmtId="166" fontId="3" fillId="2" borderId="19" xfId="0" applyNumberFormat="1" applyFont="1" applyFill="1" applyBorder="1" applyAlignment="1" applyProtection="1">
      <alignment horizontal="center" vertical="center"/>
      <protection locked="0"/>
    </xf>
    <xf numFmtId="166" fontId="3" fillId="2" borderId="20" xfId="0" applyNumberFormat="1" applyFont="1" applyFill="1" applyBorder="1" applyAlignment="1" applyProtection="1">
      <alignment horizontal="center" vertical="center"/>
      <protection locked="0"/>
    </xf>
    <xf numFmtId="166" fontId="3" fillId="2" borderId="21" xfId="0" applyNumberFormat="1" applyFont="1" applyFill="1" applyBorder="1" applyAlignment="1" applyProtection="1">
      <alignment horizontal="center" vertical="center"/>
      <protection locked="0"/>
    </xf>
    <xf numFmtId="166" fontId="3" fillId="2" borderId="11"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0" fontId="23" fillId="2" borderId="15"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27" fillId="2" borderId="7"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left" vertical="center" wrapText="1"/>
      <protection locked="0"/>
    </xf>
    <xf numFmtId="0" fontId="27" fillId="2" borderId="24" xfId="0" applyFont="1" applyFill="1" applyBorder="1" applyAlignment="1" applyProtection="1">
      <alignment horizontal="left" vertical="center" wrapText="1"/>
      <protection locked="0"/>
    </xf>
    <xf numFmtId="0" fontId="9" fillId="3" borderId="25" xfId="9" applyFont="1" applyFill="1" applyBorder="1" applyAlignment="1" applyProtection="1">
      <alignment horizontal="center" vertical="center" wrapText="1"/>
    </xf>
    <xf numFmtId="0" fontId="9" fillId="3" borderId="9" xfId="9" applyFont="1" applyFill="1" applyBorder="1" applyAlignment="1" applyProtection="1">
      <alignment horizontal="center" vertical="center" wrapText="1"/>
    </xf>
    <xf numFmtId="0" fontId="9" fillId="3" borderId="13" xfId="9" applyFont="1" applyFill="1" applyBorder="1" applyAlignment="1" applyProtection="1">
      <alignment horizontal="center" vertical="center" wrapText="1"/>
    </xf>
    <xf numFmtId="0" fontId="9" fillId="3" borderId="7" xfId="9" applyFont="1" applyFill="1" applyBorder="1" applyAlignment="1" applyProtection="1">
      <alignment horizontal="center" vertical="center" wrapText="1"/>
    </xf>
    <xf numFmtId="0" fontId="9" fillId="3" borderId="15" xfId="9" applyFont="1" applyFill="1" applyBorder="1" applyAlignment="1" applyProtection="1">
      <alignment horizontal="center" vertical="center" wrapText="1"/>
    </xf>
    <xf numFmtId="0" fontId="9" fillId="3" borderId="23" xfId="9" applyFont="1" applyFill="1" applyBorder="1" applyAlignment="1" applyProtection="1">
      <alignment horizontal="center" vertical="center" wrapText="1"/>
    </xf>
    <xf numFmtId="0" fontId="9" fillId="3" borderId="24" xfId="9" applyFont="1" applyFill="1" applyBorder="1" applyAlignment="1" applyProtection="1">
      <alignment horizontal="center" vertical="center" wrapText="1"/>
    </xf>
    <xf numFmtId="0" fontId="2" fillId="7" borderId="7"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vertical="justify" readingOrder="1"/>
      <protection locked="0"/>
    </xf>
    <xf numFmtId="0" fontId="2" fillId="2" borderId="18" xfId="0" applyNumberFormat="1" applyFont="1" applyFill="1" applyBorder="1" applyAlignment="1" applyProtection="1">
      <alignment vertical="justify" readingOrder="1"/>
      <protection locked="0"/>
    </xf>
    <xf numFmtId="0" fontId="2" fillId="2" borderId="2" xfId="0" applyNumberFormat="1" applyFont="1" applyFill="1" applyBorder="1" applyAlignment="1" applyProtection="1">
      <alignment vertical="justify" readingOrder="1"/>
      <protection locked="0"/>
    </xf>
    <xf numFmtId="0" fontId="2" fillId="2" borderId="16" xfId="0" applyNumberFormat="1" applyFont="1" applyFill="1" applyBorder="1" applyAlignment="1" applyProtection="1">
      <alignment vertical="justify" readingOrder="1"/>
      <protection locked="0"/>
    </xf>
    <xf numFmtId="0" fontId="2" fillId="2" borderId="0" xfId="0" applyNumberFormat="1" applyFont="1" applyFill="1" applyBorder="1" applyAlignment="1" applyProtection="1">
      <alignment vertical="justify" readingOrder="1"/>
      <protection locked="0"/>
    </xf>
    <xf numFmtId="0" fontId="2" fillId="2" borderId="19" xfId="0" applyNumberFormat="1" applyFont="1" applyFill="1" applyBorder="1" applyAlignment="1" applyProtection="1">
      <alignment vertical="justify" readingOrder="1"/>
      <protection locked="0"/>
    </xf>
    <xf numFmtId="0" fontId="2" fillId="2" borderId="20" xfId="0" applyNumberFormat="1" applyFont="1" applyFill="1" applyBorder="1" applyAlignment="1" applyProtection="1">
      <alignment vertical="justify" readingOrder="1"/>
      <protection locked="0"/>
    </xf>
    <xf numFmtId="0" fontId="2" fillId="2" borderId="21" xfId="0" applyNumberFormat="1" applyFont="1" applyFill="1" applyBorder="1" applyAlignment="1" applyProtection="1">
      <alignment vertical="justify" readingOrder="1"/>
      <protection locked="0"/>
    </xf>
    <xf numFmtId="0" fontId="2" fillId="2" borderId="11" xfId="0" applyNumberFormat="1" applyFont="1" applyFill="1" applyBorder="1" applyAlignment="1" applyProtection="1">
      <alignment vertical="justify" readingOrder="1"/>
      <protection locked="0"/>
    </xf>
    <xf numFmtId="166" fontId="2" fillId="2" borderId="17" xfId="0" applyNumberFormat="1" applyFont="1" applyFill="1" applyBorder="1" applyAlignment="1" applyProtection="1">
      <alignment vertical="center" wrapText="1" readingOrder="1"/>
      <protection locked="0"/>
    </xf>
    <xf numFmtId="166" fontId="2" fillId="2" borderId="18" xfId="0" applyNumberFormat="1" applyFont="1" applyFill="1" applyBorder="1" applyAlignment="1" applyProtection="1">
      <alignment vertical="center" wrapText="1" readingOrder="1"/>
      <protection locked="0"/>
    </xf>
    <xf numFmtId="166" fontId="2" fillId="2" borderId="2" xfId="0" applyNumberFormat="1" applyFont="1" applyFill="1" applyBorder="1" applyAlignment="1" applyProtection="1">
      <alignment vertical="center" wrapText="1" readingOrder="1"/>
      <protection locked="0"/>
    </xf>
    <xf numFmtId="166" fontId="2" fillId="2" borderId="16" xfId="0" applyNumberFormat="1" applyFont="1" applyFill="1" applyBorder="1" applyAlignment="1" applyProtection="1">
      <alignment vertical="center" wrapText="1" readingOrder="1"/>
      <protection locked="0"/>
    </xf>
    <xf numFmtId="166" fontId="2" fillId="2" borderId="0" xfId="0" applyNumberFormat="1" applyFont="1" applyFill="1" applyBorder="1" applyAlignment="1" applyProtection="1">
      <alignment vertical="center" wrapText="1" readingOrder="1"/>
      <protection locked="0"/>
    </xf>
    <xf numFmtId="166" fontId="2" fillId="2" borderId="19" xfId="0" applyNumberFormat="1" applyFont="1" applyFill="1" applyBorder="1" applyAlignment="1" applyProtection="1">
      <alignment vertical="center" wrapText="1" readingOrder="1"/>
      <protection locked="0"/>
    </xf>
    <xf numFmtId="166" fontId="2" fillId="2" borderId="20" xfId="0" applyNumberFormat="1" applyFont="1" applyFill="1" applyBorder="1" applyAlignment="1" applyProtection="1">
      <alignment vertical="center" wrapText="1" readingOrder="1"/>
      <protection locked="0"/>
    </xf>
    <xf numFmtId="166" fontId="2" fillId="2" borderId="21" xfId="0" applyNumberFormat="1" applyFont="1" applyFill="1" applyBorder="1" applyAlignment="1" applyProtection="1">
      <alignment vertical="center" wrapText="1" readingOrder="1"/>
      <protection locked="0"/>
    </xf>
    <xf numFmtId="166" fontId="2" fillId="2" borderId="11" xfId="0" applyNumberFormat="1" applyFont="1" applyFill="1" applyBorder="1" applyAlignment="1" applyProtection="1">
      <alignment vertical="center" wrapText="1" readingOrder="1"/>
      <protection locked="0"/>
    </xf>
    <xf numFmtId="166" fontId="2" fillId="2" borderId="17" xfId="0" applyNumberFormat="1" applyFont="1" applyFill="1" applyBorder="1" applyAlignment="1" applyProtection="1">
      <alignment vertical="center" wrapText="1"/>
      <protection locked="0"/>
    </xf>
    <xf numFmtId="166" fontId="2" fillId="2" borderId="18" xfId="0" applyNumberFormat="1" applyFont="1" applyFill="1" applyBorder="1" applyAlignment="1" applyProtection="1">
      <alignment vertical="center" wrapText="1"/>
      <protection locked="0"/>
    </xf>
    <xf numFmtId="166" fontId="2" fillId="2" borderId="2" xfId="0" applyNumberFormat="1" applyFont="1" applyFill="1" applyBorder="1" applyAlignment="1" applyProtection="1">
      <alignment vertical="center" wrapText="1"/>
      <protection locked="0"/>
    </xf>
    <xf numFmtId="166" fontId="2" fillId="2" borderId="16" xfId="0" applyNumberFormat="1" applyFont="1" applyFill="1" applyBorder="1" applyAlignment="1" applyProtection="1">
      <alignment vertical="center" wrapText="1"/>
      <protection locked="0"/>
    </xf>
    <xf numFmtId="166" fontId="2" fillId="2" borderId="0" xfId="0" applyNumberFormat="1" applyFont="1" applyFill="1" applyBorder="1" applyAlignment="1" applyProtection="1">
      <alignment vertical="center" wrapText="1"/>
      <protection locked="0"/>
    </xf>
    <xf numFmtId="166" fontId="2" fillId="2" borderId="19" xfId="0" applyNumberFormat="1" applyFont="1" applyFill="1" applyBorder="1" applyAlignment="1" applyProtection="1">
      <alignment vertical="center" wrapText="1"/>
      <protection locked="0"/>
    </xf>
    <xf numFmtId="166" fontId="2" fillId="2" borderId="20" xfId="0" applyNumberFormat="1" applyFont="1" applyFill="1" applyBorder="1" applyAlignment="1" applyProtection="1">
      <alignment vertical="center" wrapText="1"/>
      <protection locked="0"/>
    </xf>
    <xf numFmtId="166" fontId="2" fillId="2" borderId="21" xfId="0" applyNumberFormat="1" applyFont="1" applyFill="1" applyBorder="1" applyAlignment="1" applyProtection="1">
      <alignment vertical="center" wrapText="1"/>
      <protection locked="0"/>
    </xf>
    <xf numFmtId="166" fontId="2" fillId="2" borderId="11" xfId="0" applyNumberFormat="1" applyFont="1" applyFill="1" applyBorder="1" applyAlignment="1" applyProtection="1">
      <alignment vertical="center" wrapText="1"/>
      <protection locked="0"/>
    </xf>
    <xf numFmtId="0" fontId="7" fillId="4" borderId="22" xfId="9" applyFont="1" applyFill="1" applyBorder="1" applyAlignment="1" applyProtection="1">
      <alignment horizontal="center" vertical="center" wrapText="1"/>
    </xf>
    <xf numFmtId="0" fontId="7" fillId="4" borderId="12" xfId="9" applyFont="1" applyFill="1" applyBorder="1" applyAlignment="1" applyProtection="1">
      <alignment horizontal="center" vertical="center" wrapText="1"/>
    </xf>
    <xf numFmtId="0" fontId="14" fillId="4" borderId="15" xfId="9" applyFont="1" applyFill="1" applyBorder="1" applyAlignment="1" applyProtection="1">
      <alignment horizontal="center" vertical="center" wrapText="1"/>
    </xf>
    <xf numFmtId="0" fontId="14" fillId="4" borderId="23" xfId="9" applyFont="1" applyFill="1" applyBorder="1" applyAlignment="1" applyProtection="1">
      <alignment horizontal="center" vertical="center" wrapText="1"/>
    </xf>
    <xf numFmtId="0" fontId="14" fillId="4" borderId="24" xfId="9"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cellXfs>
  <cellStyles count="10">
    <cellStyle name="Hipervínculo 2" xfId="1"/>
    <cellStyle name="Moneda_FICHA TECNICA INDICADOR" xfId="2"/>
    <cellStyle name="Normal" xfId="0" builtinId="0"/>
    <cellStyle name="Normal 2" xfId="3"/>
    <cellStyle name="Normal 3" xfId="4"/>
    <cellStyle name="Normal 3 2" xfId="9"/>
    <cellStyle name="Porcentual" xfId="5" builtinId="5"/>
    <cellStyle name="Porcentual 2" xfId="6"/>
    <cellStyle name="Porcentual 2 2" xfId="7"/>
    <cellStyle name="Porcentual 2 2 2" xfId="8"/>
  </cellStyles>
  <dxfs count="48">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Capacitacion!$B$26</c:f>
              <c:strCache>
                <c:ptCount val="1"/>
                <c:pt idx="0">
                  <c:v>Porcentaje de avance en la formulacion e implementacion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Capacitacion!$C$25:$H$25</c:f>
              <c:strCache>
                <c:ptCount val="6"/>
                <c:pt idx="0">
                  <c:v>FEBRERO</c:v>
                </c:pt>
                <c:pt idx="1">
                  <c:v>ABRIL</c:v>
                </c:pt>
                <c:pt idx="2">
                  <c:v>JUNIO</c:v>
                </c:pt>
                <c:pt idx="3">
                  <c:v>AGOSTO</c:v>
                </c:pt>
                <c:pt idx="4">
                  <c:v>OCTUBRE</c:v>
                </c:pt>
                <c:pt idx="5">
                  <c:v>DICIEMBRE</c:v>
                </c:pt>
              </c:strCache>
            </c:strRef>
          </c:cat>
          <c:val>
            <c:numRef>
              <c:f>Capacitacion!$C$26:$H$26</c:f>
              <c:numCache>
                <c:formatCode>#,##0</c:formatCode>
                <c:ptCount val="6"/>
                <c:pt idx="0">
                  <c:v>2</c:v>
                </c:pt>
                <c:pt idx="1">
                  <c:v>2</c:v>
                </c:pt>
                <c:pt idx="2">
                  <c:v>10</c:v>
                </c:pt>
                <c:pt idx="3">
                  <c:v>40</c:v>
                </c:pt>
                <c:pt idx="4">
                  <c:v>20</c:v>
                </c:pt>
              </c:numCache>
            </c:numRef>
          </c:val>
        </c:ser>
        <c:axId val="86696704"/>
        <c:axId val="86698240"/>
      </c:barChart>
      <c:lineChart>
        <c:grouping val="standard"/>
        <c:ser>
          <c:idx val="1"/>
          <c:order val="1"/>
          <c:tx>
            <c:strRef>
              <c:f>Capacitacion!$B$27</c:f>
              <c:strCache>
                <c:ptCount val="1"/>
                <c:pt idx="0">
                  <c:v>Porcentaje programado</c:v>
                </c:pt>
              </c:strCache>
            </c:strRef>
          </c:tx>
          <c:marker>
            <c:symbol val="none"/>
          </c:marker>
          <c:cat>
            <c:strRef>
              <c:f>Capacitacion!$C$25:$H$25</c:f>
              <c:strCache>
                <c:ptCount val="6"/>
                <c:pt idx="0">
                  <c:v>FEBRERO</c:v>
                </c:pt>
                <c:pt idx="1">
                  <c:v>ABRIL</c:v>
                </c:pt>
                <c:pt idx="2">
                  <c:v>JUNIO</c:v>
                </c:pt>
                <c:pt idx="3">
                  <c:v>AGOSTO</c:v>
                </c:pt>
                <c:pt idx="4">
                  <c:v>OCTUBRE</c:v>
                </c:pt>
                <c:pt idx="5">
                  <c:v>DICIEMBRE</c:v>
                </c:pt>
              </c:strCache>
            </c:strRef>
          </c:cat>
          <c:val>
            <c:numRef>
              <c:f>Capacitacion!$C$27:$H$27</c:f>
              <c:numCache>
                <c:formatCode>0</c:formatCode>
                <c:ptCount val="6"/>
                <c:pt idx="0">
                  <c:v>100</c:v>
                </c:pt>
                <c:pt idx="1">
                  <c:v>100</c:v>
                </c:pt>
                <c:pt idx="2">
                  <c:v>100</c:v>
                </c:pt>
                <c:pt idx="3">
                  <c:v>100</c:v>
                </c:pt>
                <c:pt idx="4">
                  <c:v>100</c:v>
                </c:pt>
                <c:pt idx="5">
                  <c:v>100</c:v>
                </c:pt>
              </c:numCache>
            </c:numRef>
          </c:val>
        </c:ser>
        <c:marker val="1"/>
        <c:axId val="86696704"/>
        <c:axId val="86698240"/>
      </c:lineChart>
      <c:lineChart>
        <c:grouping val="standard"/>
        <c:ser>
          <c:idx val="2"/>
          <c:order val="2"/>
          <c:tx>
            <c:strRef>
              <c:f>Capacitacion!$B$28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Capacitacion!$C$25:$H$25</c:f>
              <c:strCache>
                <c:ptCount val="6"/>
                <c:pt idx="0">
                  <c:v>FEBRERO</c:v>
                </c:pt>
                <c:pt idx="1">
                  <c:v>ABRIL</c:v>
                </c:pt>
                <c:pt idx="2">
                  <c:v>JUNIO</c:v>
                </c:pt>
                <c:pt idx="3">
                  <c:v>AGOSTO</c:v>
                </c:pt>
                <c:pt idx="4">
                  <c:v>OCTUBRE</c:v>
                </c:pt>
                <c:pt idx="5">
                  <c:v>DICIEMBRE</c:v>
                </c:pt>
              </c:strCache>
            </c:strRef>
          </c:cat>
          <c:val>
            <c:numRef>
              <c:f>Capacitacion!$C$28:$H$28</c:f>
              <c:numCache>
                <c:formatCode>0%</c:formatCode>
                <c:ptCount val="6"/>
                <c:pt idx="0">
                  <c:v>0.02</c:v>
                </c:pt>
                <c:pt idx="1">
                  <c:v>0.04</c:v>
                </c:pt>
                <c:pt idx="2">
                  <c:v>0.14000000000000001</c:v>
                </c:pt>
                <c:pt idx="3">
                  <c:v>0.54</c:v>
                </c:pt>
                <c:pt idx="4">
                  <c:v>0.74</c:v>
                </c:pt>
                <c:pt idx="5">
                  <c:v>0.74</c:v>
                </c:pt>
              </c:numCache>
            </c:numRef>
          </c:val>
        </c:ser>
        <c:marker val="1"/>
        <c:axId val="86994944"/>
        <c:axId val="86996480"/>
      </c:lineChart>
      <c:catAx>
        <c:axId val="8669670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86698240"/>
        <c:crosses val="autoZero"/>
        <c:auto val="1"/>
        <c:lblAlgn val="ctr"/>
        <c:lblOffset val="100"/>
      </c:catAx>
      <c:valAx>
        <c:axId val="8669824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86696704"/>
        <c:crosses val="autoZero"/>
        <c:crossBetween val="between"/>
      </c:valAx>
      <c:catAx>
        <c:axId val="86994944"/>
        <c:scaling>
          <c:orientation val="minMax"/>
        </c:scaling>
        <c:delete val="1"/>
        <c:axPos val="b"/>
        <c:tickLblPos val="none"/>
        <c:crossAx val="86996480"/>
        <c:crosses val="autoZero"/>
        <c:auto val="1"/>
        <c:lblAlgn val="ctr"/>
        <c:lblOffset val="100"/>
      </c:catAx>
      <c:valAx>
        <c:axId val="8699648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86994944"/>
        <c:crosses val="max"/>
        <c:crossBetween val="between"/>
      </c:valAx>
    </c:plotArea>
    <c:legend>
      <c:legendPos val="r"/>
      <c:layout>
        <c:manualLayout>
          <c:xMode val="edge"/>
          <c:yMode val="edge"/>
          <c:x val="0.67190576316082551"/>
          <c:y val="0.289822938799319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'Auditorio Cam'!$B$26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'Auditorio Cam'!$C$25:$H$25</c:f>
              <c:strCache>
                <c:ptCount val="6"/>
                <c:pt idx="0">
                  <c:v>FEBRERO</c:v>
                </c:pt>
                <c:pt idx="1">
                  <c:v>ABRIL</c:v>
                </c:pt>
                <c:pt idx="2">
                  <c:v>JUNIO</c:v>
                </c:pt>
                <c:pt idx="3">
                  <c:v>AGOSTO</c:v>
                </c:pt>
                <c:pt idx="4">
                  <c:v>OCTUBRE</c:v>
                </c:pt>
                <c:pt idx="5">
                  <c:v>DICIEMBRE</c:v>
                </c:pt>
              </c:strCache>
            </c:strRef>
          </c:cat>
          <c:val>
            <c:numRef>
              <c:f>'Auditorio Cam'!$C$26:$H$26</c:f>
              <c:numCache>
                <c:formatCode>#,##0</c:formatCode>
                <c:ptCount val="6"/>
                <c:pt idx="1">
                  <c:v>5</c:v>
                </c:pt>
                <c:pt idx="2">
                  <c:v>15</c:v>
                </c:pt>
                <c:pt idx="3">
                  <c:v>25</c:v>
                </c:pt>
                <c:pt idx="4">
                  <c:v>4</c:v>
                </c:pt>
              </c:numCache>
            </c:numRef>
          </c:val>
        </c:ser>
        <c:axId val="87419136"/>
        <c:axId val="93990912"/>
      </c:barChart>
      <c:lineChart>
        <c:grouping val="standard"/>
        <c:ser>
          <c:idx val="1"/>
          <c:order val="1"/>
          <c:tx>
            <c:strRef>
              <c:f>'Auditorio Cam'!$B$27</c:f>
              <c:strCache>
                <c:ptCount val="1"/>
                <c:pt idx="0">
                  <c:v>Porcentaje programado</c:v>
                </c:pt>
              </c:strCache>
            </c:strRef>
          </c:tx>
          <c:marker>
            <c:symbol val="none"/>
          </c:marker>
          <c:cat>
            <c:strRef>
              <c:f>'Auditorio Cam'!$C$25:$H$25</c:f>
              <c:strCache>
                <c:ptCount val="6"/>
                <c:pt idx="0">
                  <c:v>FEBRERO</c:v>
                </c:pt>
                <c:pt idx="1">
                  <c:v>ABRIL</c:v>
                </c:pt>
                <c:pt idx="2">
                  <c:v>JUNIO</c:v>
                </c:pt>
                <c:pt idx="3">
                  <c:v>AGOSTO</c:v>
                </c:pt>
                <c:pt idx="4">
                  <c:v>OCTUBRE</c:v>
                </c:pt>
                <c:pt idx="5">
                  <c:v>DICIEMBRE</c:v>
                </c:pt>
              </c:strCache>
            </c:strRef>
          </c:cat>
          <c:val>
            <c:numRef>
              <c:f>'Auditorio Cam'!$C$27:$H$27</c:f>
              <c:numCache>
                <c:formatCode>0</c:formatCode>
                <c:ptCount val="6"/>
                <c:pt idx="0">
                  <c:v>50</c:v>
                </c:pt>
                <c:pt idx="1">
                  <c:v>50</c:v>
                </c:pt>
                <c:pt idx="2">
                  <c:v>50</c:v>
                </c:pt>
                <c:pt idx="3">
                  <c:v>50</c:v>
                </c:pt>
                <c:pt idx="4">
                  <c:v>50</c:v>
                </c:pt>
                <c:pt idx="5">
                  <c:v>50</c:v>
                </c:pt>
              </c:numCache>
            </c:numRef>
          </c:val>
        </c:ser>
        <c:marker val="1"/>
        <c:axId val="87419136"/>
        <c:axId val="93990912"/>
      </c:lineChart>
      <c:lineChart>
        <c:grouping val="standard"/>
        <c:ser>
          <c:idx val="2"/>
          <c:order val="2"/>
          <c:tx>
            <c:strRef>
              <c:f>'Auditorio Cam'!$B$28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'Auditorio Cam'!$C$25:$H$25</c:f>
              <c:strCache>
                <c:ptCount val="6"/>
                <c:pt idx="0">
                  <c:v>FEBRERO</c:v>
                </c:pt>
                <c:pt idx="1">
                  <c:v>ABRIL</c:v>
                </c:pt>
                <c:pt idx="2">
                  <c:v>JUNIO</c:v>
                </c:pt>
                <c:pt idx="3">
                  <c:v>AGOSTO</c:v>
                </c:pt>
                <c:pt idx="4">
                  <c:v>OCTUBRE</c:v>
                </c:pt>
                <c:pt idx="5">
                  <c:v>DICIEMBRE</c:v>
                </c:pt>
              </c:strCache>
            </c:strRef>
          </c:cat>
          <c:val>
            <c:numRef>
              <c:f>'Auditorio Cam'!$C$28:$H$28</c:f>
              <c:numCache>
                <c:formatCode>0%</c:formatCode>
                <c:ptCount val="6"/>
                <c:pt idx="0">
                  <c:v>0</c:v>
                </c:pt>
                <c:pt idx="1">
                  <c:v>0.1</c:v>
                </c:pt>
                <c:pt idx="2">
                  <c:v>0.4</c:v>
                </c:pt>
                <c:pt idx="3">
                  <c:v>0.9</c:v>
                </c:pt>
                <c:pt idx="4">
                  <c:v>0.98</c:v>
                </c:pt>
                <c:pt idx="5">
                  <c:v>0.98</c:v>
                </c:pt>
              </c:numCache>
            </c:numRef>
          </c:val>
        </c:ser>
        <c:marker val="1"/>
        <c:axId val="93992448"/>
        <c:axId val="93993984"/>
      </c:lineChart>
      <c:catAx>
        <c:axId val="8741913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3990912"/>
        <c:crosses val="autoZero"/>
        <c:auto val="1"/>
        <c:lblAlgn val="ctr"/>
        <c:lblOffset val="100"/>
      </c:catAx>
      <c:valAx>
        <c:axId val="939909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87419136"/>
        <c:crosses val="autoZero"/>
        <c:crossBetween val="between"/>
      </c:valAx>
      <c:catAx>
        <c:axId val="93992448"/>
        <c:scaling>
          <c:orientation val="minMax"/>
        </c:scaling>
        <c:delete val="1"/>
        <c:axPos val="b"/>
        <c:tickLblPos val="none"/>
        <c:crossAx val="93993984"/>
        <c:crosses val="autoZero"/>
        <c:auto val="1"/>
        <c:lblAlgn val="ctr"/>
        <c:lblOffset val="100"/>
      </c:catAx>
      <c:valAx>
        <c:axId val="9399398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3992448"/>
        <c:crosses val="max"/>
        <c:crossBetween val="between"/>
      </c:valAx>
    </c:plotArea>
    <c:legend>
      <c:legendPos val="r"/>
      <c:layout>
        <c:manualLayout>
          <c:xMode val="edge"/>
          <c:yMode val="edge"/>
          <c:x val="0.67190576316082262"/>
          <c:y val="0.2898229387993178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'Baños y cocinetas'!$B$26</c:f>
              <c:strCache>
                <c:ptCount val="1"/>
                <c:pt idx="0">
                  <c:v>Numero de baños y cocinetas construidos y/o remodelados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'Baños y cocinetas'!$C$25:$H$25</c:f>
              <c:strCache>
                <c:ptCount val="6"/>
                <c:pt idx="0">
                  <c:v>FEBRERO</c:v>
                </c:pt>
                <c:pt idx="1">
                  <c:v>ABRIL</c:v>
                </c:pt>
                <c:pt idx="2">
                  <c:v>JUNIO</c:v>
                </c:pt>
                <c:pt idx="3">
                  <c:v>AGOSTO</c:v>
                </c:pt>
                <c:pt idx="4">
                  <c:v>OCTUBRE</c:v>
                </c:pt>
                <c:pt idx="5">
                  <c:v>DICIEMBRE</c:v>
                </c:pt>
              </c:strCache>
            </c:strRef>
          </c:cat>
          <c:val>
            <c:numRef>
              <c:f>'Baños y cocinetas'!$C$26:$H$26</c:f>
              <c:numCache>
                <c:formatCode>#,##0</c:formatCode>
                <c:ptCount val="6"/>
                <c:pt idx="2">
                  <c:v>2</c:v>
                </c:pt>
                <c:pt idx="3">
                  <c:v>2</c:v>
                </c:pt>
                <c:pt idx="4">
                  <c:v>2</c:v>
                </c:pt>
              </c:numCache>
            </c:numRef>
          </c:val>
        </c:ser>
        <c:axId val="93907968"/>
        <c:axId val="94200576"/>
      </c:barChart>
      <c:lineChart>
        <c:grouping val="standard"/>
        <c:ser>
          <c:idx val="1"/>
          <c:order val="1"/>
          <c:tx>
            <c:strRef>
              <c:f>'Baños y cocinetas'!$B$27</c:f>
              <c:strCache>
                <c:ptCount val="1"/>
                <c:pt idx="0">
                  <c:v>Numero de baños y cocinetas a contriur y/o remodelar.</c:v>
                </c:pt>
              </c:strCache>
            </c:strRef>
          </c:tx>
          <c:marker>
            <c:symbol val="none"/>
          </c:marker>
          <c:cat>
            <c:strRef>
              <c:f>'Baños y cocinetas'!$C$25:$H$25</c:f>
              <c:strCache>
                <c:ptCount val="6"/>
                <c:pt idx="0">
                  <c:v>FEBRERO</c:v>
                </c:pt>
                <c:pt idx="1">
                  <c:v>ABRIL</c:v>
                </c:pt>
                <c:pt idx="2">
                  <c:v>JUNIO</c:v>
                </c:pt>
                <c:pt idx="3">
                  <c:v>AGOSTO</c:v>
                </c:pt>
                <c:pt idx="4">
                  <c:v>OCTUBRE</c:v>
                </c:pt>
                <c:pt idx="5">
                  <c:v>DICIEMBRE</c:v>
                </c:pt>
              </c:strCache>
            </c:strRef>
          </c:cat>
          <c:val>
            <c:numRef>
              <c:f>'Baños y cocinetas'!$C$27:$H$27</c:f>
              <c:numCache>
                <c:formatCode>0</c:formatCode>
                <c:ptCount val="6"/>
                <c:pt idx="0">
                  <c:v>9</c:v>
                </c:pt>
                <c:pt idx="1">
                  <c:v>9</c:v>
                </c:pt>
                <c:pt idx="2">
                  <c:v>9</c:v>
                </c:pt>
                <c:pt idx="3">
                  <c:v>9</c:v>
                </c:pt>
                <c:pt idx="4">
                  <c:v>9</c:v>
                </c:pt>
                <c:pt idx="5">
                  <c:v>9</c:v>
                </c:pt>
              </c:numCache>
            </c:numRef>
          </c:val>
        </c:ser>
        <c:marker val="1"/>
        <c:axId val="93907968"/>
        <c:axId val="94200576"/>
      </c:lineChart>
      <c:lineChart>
        <c:grouping val="standard"/>
        <c:ser>
          <c:idx val="2"/>
          <c:order val="2"/>
          <c:tx>
            <c:strRef>
              <c:f>'Baños y cocinetas'!$B$28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'Baños y cocinetas'!$C$25:$H$25</c:f>
              <c:strCache>
                <c:ptCount val="6"/>
                <c:pt idx="0">
                  <c:v>FEBRERO</c:v>
                </c:pt>
                <c:pt idx="1">
                  <c:v>ABRIL</c:v>
                </c:pt>
                <c:pt idx="2">
                  <c:v>JUNIO</c:v>
                </c:pt>
                <c:pt idx="3">
                  <c:v>AGOSTO</c:v>
                </c:pt>
                <c:pt idx="4">
                  <c:v>OCTUBRE</c:v>
                </c:pt>
                <c:pt idx="5">
                  <c:v>DICIEMBRE</c:v>
                </c:pt>
              </c:strCache>
            </c:strRef>
          </c:cat>
          <c:val>
            <c:numRef>
              <c:f>'Baños y cocinetas'!$C$28:$H$28</c:f>
              <c:numCache>
                <c:formatCode>0%</c:formatCode>
                <c:ptCount val="6"/>
                <c:pt idx="0">
                  <c:v>0</c:v>
                </c:pt>
                <c:pt idx="1">
                  <c:v>0</c:v>
                </c:pt>
                <c:pt idx="2">
                  <c:v>0.22222222222222221</c:v>
                </c:pt>
                <c:pt idx="3">
                  <c:v>0.44444444444444442</c:v>
                </c:pt>
                <c:pt idx="4">
                  <c:v>0.66666666666666663</c:v>
                </c:pt>
                <c:pt idx="5">
                  <c:v>0.66666666666666663</c:v>
                </c:pt>
              </c:numCache>
            </c:numRef>
          </c:val>
        </c:ser>
        <c:marker val="1"/>
        <c:axId val="94202112"/>
        <c:axId val="94208000"/>
      </c:lineChart>
      <c:catAx>
        <c:axId val="9390796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200576"/>
        <c:crosses val="autoZero"/>
        <c:auto val="1"/>
        <c:lblAlgn val="ctr"/>
        <c:lblOffset val="100"/>
      </c:catAx>
      <c:valAx>
        <c:axId val="9420057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3907968"/>
        <c:crosses val="autoZero"/>
        <c:crossBetween val="between"/>
      </c:valAx>
      <c:catAx>
        <c:axId val="94202112"/>
        <c:scaling>
          <c:orientation val="minMax"/>
        </c:scaling>
        <c:delete val="1"/>
        <c:axPos val="b"/>
        <c:tickLblPos val="none"/>
        <c:crossAx val="94208000"/>
        <c:crosses val="autoZero"/>
        <c:auto val="1"/>
        <c:lblAlgn val="ctr"/>
        <c:lblOffset val="100"/>
      </c:catAx>
      <c:valAx>
        <c:axId val="9420800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202112"/>
        <c:crosses val="max"/>
        <c:crossBetween val="between"/>
      </c:valAx>
    </c:plotArea>
    <c:legend>
      <c:legendPos val="r"/>
      <c:layout>
        <c:manualLayout>
          <c:xMode val="edge"/>
          <c:yMode val="edge"/>
          <c:x val="0.67190576316082284"/>
          <c:y val="0.28982293879931798"/>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Archivo!$B$26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Archivo!$C$25:$H$25</c:f>
              <c:strCache>
                <c:ptCount val="6"/>
                <c:pt idx="0">
                  <c:v>FEBRERO</c:v>
                </c:pt>
                <c:pt idx="1">
                  <c:v>ABRIL</c:v>
                </c:pt>
                <c:pt idx="2">
                  <c:v>JUNIO</c:v>
                </c:pt>
                <c:pt idx="3">
                  <c:v>AGOSTO</c:v>
                </c:pt>
                <c:pt idx="4">
                  <c:v>OCTUBRE</c:v>
                </c:pt>
                <c:pt idx="5">
                  <c:v>DICIEMBRE</c:v>
                </c:pt>
              </c:strCache>
            </c:strRef>
          </c:cat>
          <c:val>
            <c:numRef>
              <c:f>Archivo!$C$26:$H$26</c:f>
              <c:numCache>
                <c:formatCode>#,##0</c:formatCode>
                <c:ptCount val="6"/>
                <c:pt idx="1">
                  <c:v>10</c:v>
                </c:pt>
                <c:pt idx="2">
                  <c:v>20</c:v>
                </c:pt>
                <c:pt idx="3">
                  <c:v>20</c:v>
                </c:pt>
              </c:numCache>
            </c:numRef>
          </c:val>
        </c:ser>
        <c:axId val="94248960"/>
        <c:axId val="94250496"/>
      </c:barChart>
      <c:lineChart>
        <c:grouping val="standard"/>
        <c:ser>
          <c:idx val="1"/>
          <c:order val="1"/>
          <c:tx>
            <c:strRef>
              <c:f>Archivo!$B$27</c:f>
              <c:strCache>
                <c:ptCount val="1"/>
                <c:pt idx="0">
                  <c:v>Porcentaje programado</c:v>
                </c:pt>
              </c:strCache>
            </c:strRef>
          </c:tx>
          <c:marker>
            <c:symbol val="none"/>
          </c:marker>
          <c:cat>
            <c:strRef>
              <c:f>Archivo!$C$25:$H$25</c:f>
              <c:strCache>
                <c:ptCount val="6"/>
                <c:pt idx="0">
                  <c:v>FEBRERO</c:v>
                </c:pt>
                <c:pt idx="1">
                  <c:v>ABRIL</c:v>
                </c:pt>
                <c:pt idx="2">
                  <c:v>JUNIO</c:v>
                </c:pt>
                <c:pt idx="3">
                  <c:v>AGOSTO</c:v>
                </c:pt>
                <c:pt idx="4">
                  <c:v>OCTUBRE</c:v>
                </c:pt>
                <c:pt idx="5">
                  <c:v>DICIEMBRE</c:v>
                </c:pt>
              </c:strCache>
            </c:strRef>
          </c:cat>
          <c:val>
            <c:numRef>
              <c:f>Archivo!$C$27:$H$27</c:f>
              <c:numCache>
                <c:formatCode>0</c:formatCode>
                <c:ptCount val="6"/>
                <c:pt idx="0">
                  <c:v>60</c:v>
                </c:pt>
                <c:pt idx="1">
                  <c:v>60</c:v>
                </c:pt>
                <c:pt idx="2">
                  <c:v>60</c:v>
                </c:pt>
                <c:pt idx="3">
                  <c:v>60</c:v>
                </c:pt>
                <c:pt idx="4">
                  <c:v>60</c:v>
                </c:pt>
                <c:pt idx="5">
                  <c:v>60</c:v>
                </c:pt>
              </c:numCache>
            </c:numRef>
          </c:val>
        </c:ser>
        <c:marker val="1"/>
        <c:axId val="94248960"/>
        <c:axId val="94250496"/>
      </c:lineChart>
      <c:lineChart>
        <c:grouping val="standard"/>
        <c:ser>
          <c:idx val="2"/>
          <c:order val="2"/>
          <c:tx>
            <c:strRef>
              <c:f>Archivo!$B$28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Archivo!$C$25:$H$25</c:f>
              <c:strCache>
                <c:ptCount val="6"/>
                <c:pt idx="0">
                  <c:v>FEBRERO</c:v>
                </c:pt>
                <c:pt idx="1">
                  <c:v>ABRIL</c:v>
                </c:pt>
                <c:pt idx="2">
                  <c:v>JUNIO</c:v>
                </c:pt>
                <c:pt idx="3">
                  <c:v>AGOSTO</c:v>
                </c:pt>
                <c:pt idx="4">
                  <c:v>OCTUBRE</c:v>
                </c:pt>
                <c:pt idx="5">
                  <c:v>DICIEMBRE</c:v>
                </c:pt>
              </c:strCache>
            </c:strRef>
          </c:cat>
          <c:val>
            <c:numRef>
              <c:f>Archivo!$C$28:$H$28</c:f>
              <c:numCache>
                <c:formatCode>0%</c:formatCode>
                <c:ptCount val="6"/>
                <c:pt idx="0">
                  <c:v>0</c:v>
                </c:pt>
                <c:pt idx="1">
                  <c:v>0.16666666666666666</c:v>
                </c:pt>
                <c:pt idx="2">
                  <c:v>0.5</c:v>
                </c:pt>
                <c:pt idx="3">
                  <c:v>0.83333333333333337</c:v>
                </c:pt>
                <c:pt idx="4">
                  <c:v>0.83333333333333337</c:v>
                </c:pt>
                <c:pt idx="5">
                  <c:v>0.83333333333333337</c:v>
                </c:pt>
              </c:numCache>
            </c:numRef>
          </c:val>
        </c:ser>
        <c:marker val="1"/>
        <c:axId val="94252032"/>
        <c:axId val="94262016"/>
      </c:lineChart>
      <c:catAx>
        <c:axId val="9424896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250496"/>
        <c:crosses val="autoZero"/>
        <c:auto val="1"/>
        <c:lblAlgn val="ctr"/>
        <c:lblOffset val="100"/>
      </c:catAx>
      <c:valAx>
        <c:axId val="9425049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248960"/>
        <c:crosses val="autoZero"/>
        <c:crossBetween val="between"/>
      </c:valAx>
      <c:catAx>
        <c:axId val="94252032"/>
        <c:scaling>
          <c:orientation val="minMax"/>
        </c:scaling>
        <c:delete val="1"/>
        <c:axPos val="b"/>
        <c:tickLblPos val="none"/>
        <c:crossAx val="94262016"/>
        <c:crosses val="autoZero"/>
        <c:auto val="1"/>
        <c:lblAlgn val="ctr"/>
        <c:lblOffset val="100"/>
      </c:catAx>
      <c:valAx>
        <c:axId val="942620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252032"/>
        <c:crosses val="max"/>
        <c:crossBetween val="between"/>
      </c:valAx>
    </c:plotArea>
    <c:legend>
      <c:legendPos val="r"/>
      <c:layout>
        <c:manualLayout>
          <c:xMode val="edge"/>
          <c:yMode val="edge"/>
          <c:x val="0.67190576316082484"/>
          <c:y val="0.2898229387993189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Cabaña!$B$26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Cabaña!$C$25:$H$25</c:f>
              <c:strCache>
                <c:ptCount val="6"/>
                <c:pt idx="0">
                  <c:v>FEBRERO</c:v>
                </c:pt>
                <c:pt idx="1">
                  <c:v>ABRIL</c:v>
                </c:pt>
                <c:pt idx="2">
                  <c:v>JUNIO</c:v>
                </c:pt>
                <c:pt idx="3">
                  <c:v>AGOSTO</c:v>
                </c:pt>
                <c:pt idx="4">
                  <c:v>OCTUBRE</c:v>
                </c:pt>
                <c:pt idx="5">
                  <c:v>DICIEMBRE</c:v>
                </c:pt>
              </c:strCache>
            </c:strRef>
          </c:cat>
          <c:val>
            <c:numRef>
              <c:f>Cabaña!$C$26:$H$26</c:f>
              <c:numCache>
                <c:formatCode>#,##0</c:formatCode>
                <c:ptCount val="6"/>
              </c:numCache>
            </c:numRef>
          </c:val>
        </c:ser>
        <c:axId val="94372224"/>
        <c:axId val="94373760"/>
      </c:barChart>
      <c:lineChart>
        <c:grouping val="standard"/>
        <c:ser>
          <c:idx val="1"/>
          <c:order val="1"/>
          <c:tx>
            <c:strRef>
              <c:f>Cabaña!$B$27</c:f>
              <c:strCache>
                <c:ptCount val="1"/>
                <c:pt idx="0">
                  <c:v>Porcentaje programado</c:v>
                </c:pt>
              </c:strCache>
            </c:strRef>
          </c:tx>
          <c:marker>
            <c:symbol val="none"/>
          </c:marker>
          <c:cat>
            <c:strRef>
              <c:f>Cabaña!$C$25:$H$25</c:f>
              <c:strCache>
                <c:ptCount val="6"/>
                <c:pt idx="0">
                  <c:v>FEBRERO</c:v>
                </c:pt>
                <c:pt idx="1">
                  <c:v>ABRIL</c:v>
                </c:pt>
                <c:pt idx="2">
                  <c:v>JUNIO</c:v>
                </c:pt>
                <c:pt idx="3">
                  <c:v>AGOSTO</c:v>
                </c:pt>
                <c:pt idx="4">
                  <c:v>OCTUBRE</c:v>
                </c:pt>
                <c:pt idx="5">
                  <c:v>DICIEMBRE</c:v>
                </c:pt>
              </c:strCache>
            </c:strRef>
          </c:cat>
          <c:val>
            <c:numRef>
              <c:f>Cabaña!$C$27:$H$27</c:f>
              <c:numCache>
                <c:formatCode>0</c:formatCode>
                <c:ptCount val="6"/>
                <c:pt idx="0">
                  <c:v>100</c:v>
                </c:pt>
                <c:pt idx="1">
                  <c:v>100</c:v>
                </c:pt>
                <c:pt idx="2">
                  <c:v>100</c:v>
                </c:pt>
                <c:pt idx="3">
                  <c:v>100</c:v>
                </c:pt>
                <c:pt idx="4">
                  <c:v>100</c:v>
                </c:pt>
                <c:pt idx="5">
                  <c:v>100</c:v>
                </c:pt>
              </c:numCache>
            </c:numRef>
          </c:val>
        </c:ser>
        <c:marker val="1"/>
        <c:axId val="94372224"/>
        <c:axId val="94373760"/>
      </c:lineChart>
      <c:lineChart>
        <c:grouping val="standard"/>
        <c:ser>
          <c:idx val="2"/>
          <c:order val="2"/>
          <c:tx>
            <c:strRef>
              <c:f>Cabaña!$B$28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Cabaña!$C$25:$H$25</c:f>
              <c:strCache>
                <c:ptCount val="6"/>
                <c:pt idx="0">
                  <c:v>FEBRERO</c:v>
                </c:pt>
                <c:pt idx="1">
                  <c:v>ABRIL</c:v>
                </c:pt>
                <c:pt idx="2">
                  <c:v>JUNIO</c:v>
                </c:pt>
                <c:pt idx="3">
                  <c:v>AGOSTO</c:v>
                </c:pt>
                <c:pt idx="4">
                  <c:v>OCTUBRE</c:v>
                </c:pt>
                <c:pt idx="5">
                  <c:v>DICIEMBRE</c:v>
                </c:pt>
              </c:strCache>
            </c:strRef>
          </c:cat>
          <c:val>
            <c:numRef>
              <c:f>Cabaña!$C$28:$H$28</c:f>
              <c:numCache>
                <c:formatCode>0%</c:formatCode>
                <c:ptCount val="6"/>
                <c:pt idx="0">
                  <c:v>0</c:v>
                </c:pt>
                <c:pt idx="1">
                  <c:v>0</c:v>
                </c:pt>
                <c:pt idx="2">
                  <c:v>0</c:v>
                </c:pt>
                <c:pt idx="3">
                  <c:v>0</c:v>
                </c:pt>
                <c:pt idx="4">
                  <c:v>0</c:v>
                </c:pt>
                <c:pt idx="5">
                  <c:v>0</c:v>
                </c:pt>
              </c:numCache>
            </c:numRef>
          </c:val>
        </c:ser>
        <c:marker val="1"/>
        <c:axId val="94375296"/>
        <c:axId val="94377088"/>
      </c:lineChart>
      <c:catAx>
        <c:axId val="9437222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373760"/>
        <c:crosses val="autoZero"/>
        <c:auto val="1"/>
        <c:lblAlgn val="ctr"/>
        <c:lblOffset val="100"/>
      </c:catAx>
      <c:valAx>
        <c:axId val="9437376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372224"/>
        <c:crosses val="autoZero"/>
        <c:crossBetween val="between"/>
      </c:valAx>
      <c:catAx>
        <c:axId val="94375296"/>
        <c:scaling>
          <c:orientation val="minMax"/>
        </c:scaling>
        <c:delete val="1"/>
        <c:axPos val="b"/>
        <c:tickLblPos val="none"/>
        <c:crossAx val="94377088"/>
        <c:crosses val="autoZero"/>
        <c:auto val="1"/>
        <c:lblAlgn val="ctr"/>
        <c:lblOffset val="100"/>
      </c:catAx>
      <c:valAx>
        <c:axId val="943770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375296"/>
        <c:crosses val="max"/>
        <c:crossBetween val="between"/>
      </c:valAx>
    </c:plotArea>
    <c:legend>
      <c:legendPos val="r"/>
      <c:layout>
        <c:manualLayout>
          <c:xMode val="edge"/>
          <c:yMode val="edge"/>
          <c:x val="0.67190576316082318"/>
          <c:y val="0.2898229387993181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'Patio Tesoreria'!$B$26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'Patio Tesoreria'!$C$25:$H$25</c:f>
              <c:strCache>
                <c:ptCount val="6"/>
                <c:pt idx="0">
                  <c:v>FEBRERO</c:v>
                </c:pt>
                <c:pt idx="1">
                  <c:v>ABRIL</c:v>
                </c:pt>
                <c:pt idx="2">
                  <c:v>JUNIO</c:v>
                </c:pt>
                <c:pt idx="3">
                  <c:v>AGOSTO</c:v>
                </c:pt>
                <c:pt idx="4">
                  <c:v>OCTUBRE</c:v>
                </c:pt>
                <c:pt idx="5">
                  <c:v>DICIEMBRE</c:v>
                </c:pt>
              </c:strCache>
            </c:strRef>
          </c:cat>
          <c:val>
            <c:numRef>
              <c:f>'Patio Tesoreria'!$C$26:$H$26</c:f>
              <c:numCache>
                <c:formatCode>#,##0</c:formatCode>
                <c:ptCount val="6"/>
                <c:pt idx="4">
                  <c:v>20</c:v>
                </c:pt>
              </c:numCache>
            </c:numRef>
          </c:val>
        </c:ser>
        <c:axId val="94561408"/>
        <c:axId val="94562944"/>
      </c:barChart>
      <c:lineChart>
        <c:grouping val="standard"/>
        <c:ser>
          <c:idx val="1"/>
          <c:order val="1"/>
          <c:tx>
            <c:strRef>
              <c:f>'Patio Tesoreria'!$B$27</c:f>
              <c:strCache>
                <c:ptCount val="1"/>
                <c:pt idx="0">
                  <c:v>Porcentaje programado</c:v>
                </c:pt>
              </c:strCache>
            </c:strRef>
          </c:tx>
          <c:marker>
            <c:symbol val="none"/>
          </c:marker>
          <c:cat>
            <c:strRef>
              <c:f>'Patio Tesoreria'!$C$25:$H$25</c:f>
              <c:strCache>
                <c:ptCount val="6"/>
                <c:pt idx="0">
                  <c:v>FEBRERO</c:v>
                </c:pt>
                <c:pt idx="1">
                  <c:v>ABRIL</c:v>
                </c:pt>
                <c:pt idx="2">
                  <c:v>JUNIO</c:v>
                </c:pt>
                <c:pt idx="3">
                  <c:v>AGOSTO</c:v>
                </c:pt>
                <c:pt idx="4">
                  <c:v>OCTUBRE</c:v>
                </c:pt>
                <c:pt idx="5">
                  <c:v>DICIEMBRE</c:v>
                </c:pt>
              </c:strCache>
            </c:strRef>
          </c:cat>
          <c:val>
            <c:numRef>
              <c:f>'Patio Tesoreria'!$C$27:$H$27</c:f>
              <c:numCache>
                <c:formatCode>0</c:formatCode>
                <c:ptCount val="6"/>
                <c:pt idx="0">
                  <c:v>100</c:v>
                </c:pt>
                <c:pt idx="1">
                  <c:v>100</c:v>
                </c:pt>
                <c:pt idx="2">
                  <c:v>100</c:v>
                </c:pt>
                <c:pt idx="3">
                  <c:v>100</c:v>
                </c:pt>
                <c:pt idx="4">
                  <c:v>100</c:v>
                </c:pt>
                <c:pt idx="5">
                  <c:v>100</c:v>
                </c:pt>
              </c:numCache>
            </c:numRef>
          </c:val>
        </c:ser>
        <c:marker val="1"/>
        <c:axId val="94561408"/>
        <c:axId val="94562944"/>
      </c:lineChart>
      <c:lineChart>
        <c:grouping val="standard"/>
        <c:ser>
          <c:idx val="2"/>
          <c:order val="2"/>
          <c:tx>
            <c:strRef>
              <c:f>'Patio Tesoreria'!$B$28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'Patio Tesoreria'!$C$25:$H$25</c:f>
              <c:strCache>
                <c:ptCount val="6"/>
                <c:pt idx="0">
                  <c:v>FEBRERO</c:v>
                </c:pt>
                <c:pt idx="1">
                  <c:v>ABRIL</c:v>
                </c:pt>
                <c:pt idx="2">
                  <c:v>JUNIO</c:v>
                </c:pt>
                <c:pt idx="3">
                  <c:v>AGOSTO</c:v>
                </c:pt>
                <c:pt idx="4">
                  <c:v>OCTUBRE</c:v>
                </c:pt>
                <c:pt idx="5">
                  <c:v>DICIEMBRE</c:v>
                </c:pt>
              </c:strCache>
            </c:strRef>
          </c:cat>
          <c:val>
            <c:numRef>
              <c:f>'Patio Tesoreria'!$C$28:$H$28</c:f>
              <c:numCache>
                <c:formatCode>0%</c:formatCode>
                <c:ptCount val="6"/>
                <c:pt idx="0">
                  <c:v>0</c:v>
                </c:pt>
                <c:pt idx="1">
                  <c:v>0</c:v>
                </c:pt>
                <c:pt idx="2">
                  <c:v>0</c:v>
                </c:pt>
                <c:pt idx="3">
                  <c:v>0</c:v>
                </c:pt>
                <c:pt idx="4">
                  <c:v>0.2</c:v>
                </c:pt>
                <c:pt idx="5">
                  <c:v>0.2</c:v>
                </c:pt>
              </c:numCache>
            </c:numRef>
          </c:val>
        </c:ser>
        <c:marker val="1"/>
        <c:axId val="94048640"/>
        <c:axId val="94050176"/>
      </c:lineChart>
      <c:catAx>
        <c:axId val="9456140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562944"/>
        <c:crosses val="autoZero"/>
        <c:auto val="1"/>
        <c:lblAlgn val="ctr"/>
        <c:lblOffset val="100"/>
      </c:catAx>
      <c:valAx>
        <c:axId val="9456294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561408"/>
        <c:crosses val="autoZero"/>
        <c:crossBetween val="between"/>
      </c:valAx>
      <c:catAx>
        <c:axId val="94048640"/>
        <c:scaling>
          <c:orientation val="minMax"/>
        </c:scaling>
        <c:delete val="1"/>
        <c:axPos val="b"/>
        <c:tickLblPos val="none"/>
        <c:crossAx val="94050176"/>
        <c:crosses val="autoZero"/>
        <c:auto val="1"/>
        <c:lblAlgn val="ctr"/>
        <c:lblOffset val="100"/>
      </c:catAx>
      <c:valAx>
        <c:axId val="9405017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048640"/>
        <c:crosses val="max"/>
        <c:crossBetween val="between"/>
      </c:valAx>
    </c:plotArea>
    <c:legend>
      <c:legendPos val="r"/>
      <c:layout>
        <c:manualLayout>
          <c:xMode val="edge"/>
          <c:yMode val="edge"/>
          <c:x val="0.67190576316082362"/>
          <c:y val="0.289822938799318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'Galerias La Esmeralda'!$B$26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La Esmeralda'!$C$25:$H$25</c:f>
              <c:strCache>
                <c:ptCount val="6"/>
                <c:pt idx="0">
                  <c:v>FEBRERO</c:v>
                </c:pt>
                <c:pt idx="1">
                  <c:v>ABRIL</c:v>
                </c:pt>
                <c:pt idx="2">
                  <c:v>JUNIO</c:v>
                </c:pt>
                <c:pt idx="3">
                  <c:v>AGOSTO</c:v>
                </c:pt>
                <c:pt idx="4">
                  <c:v>OCTUBRE</c:v>
                </c:pt>
                <c:pt idx="5">
                  <c:v>DICIEMBRE</c:v>
                </c:pt>
              </c:strCache>
            </c:strRef>
          </c:cat>
          <c:val>
            <c:numRef>
              <c:f>'Galerias La Esmeralda'!$C$26:$H$26</c:f>
              <c:numCache>
                <c:formatCode>#,##0</c:formatCode>
                <c:ptCount val="6"/>
              </c:numCache>
            </c:numRef>
          </c:val>
        </c:ser>
        <c:axId val="94697344"/>
        <c:axId val="94698880"/>
      </c:barChart>
      <c:lineChart>
        <c:grouping val="standard"/>
        <c:ser>
          <c:idx val="1"/>
          <c:order val="1"/>
          <c:tx>
            <c:strRef>
              <c:f>'Galerias La Esmeralda'!$B$27</c:f>
              <c:strCache>
                <c:ptCount val="1"/>
                <c:pt idx="0">
                  <c:v>Porcentaje programado</c:v>
                </c:pt>
              </c:strCache>
            </c:strRef>
          </c:tx>
          <c:marker>
            <c:symbol val="none"/>
          </c:marker>
          <c:cat>
            <c:strRef>
              <c:f>'Galerias La Esmeralda'!$C$25:$H$25</c:f>
              <c:strCache>
                <c:ptCount val="6"/>
                <c:pt idx="0">
                  <c:v>FEBRERO</c:v>
                </c:pt>
                <c:pt idx="1">
                  <c:v>ABRIL</c:v>
                </c:pt>
                <c:pt idx="2">
                  <c:v>JUNIO</c:v>
                </c:pt>
                <c:pt idx="3">
                  <c:v>AGOSTO</c:v>
                </c:pt>
                <c:pt idx="4">
                  <c:v>OCTUBRE</c:v>
                </c:pt>
                <c:pt idx="5">
                  <c:v>DICIEMBRE</c:v>
                </c:pt>
              </c:strCache>
            </c:strRef>
          </c:cat>
          <c:val>
            <c:numRef>
              <c:f>'Galerias La Esmeralda'!$C$27:$H$27</c:f>
              <c:numCache>
                <c:formatCode>0</c:formatCode>
                <c:ptCount val="6"/>
                <c:pt idx="0">
                  <c:v>100</c:v>
                </c:pt>
                <c:pt idx="1">
                  <c:v>100</c:v>
                </c:pt>
                <c:pt idx="2">
                  <c:v>100</c:v>
                </c:pt>
                <c:pt idx="3">
                  <c:v>100</c:v>
                </c:pt>
                <c:pt idx="4">
                  <c:v>100</c:v>
                </c:pt>
                <c:pt idx="5">
                  <c:v>100</c:v>
                </c:pt>
              </c:numCache>
            </c:numRef>
          </c:val>
        </c:ser>
        <c:marker val="1"/>
        <c:axId val="94697344"/>
        <c:axId val="94698880"/>
      </c:lineChart>
      <c:lineChart>
        <c:grouping val="standard"/>
        <c:ser>
          <c:idx val="2"/>
          <c:order val="2"/>
          <c:tx>
            <c:strRef>
              <c:f>'Galerias La Esmeralda'!$B$28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La Esmeralda'!$C$25:$H$25</c:f>
              <c:strCache>
                <c:ptCount val="6"/>
                <c:pt idx="0">
                  <c:v>FEBRERO</c:v>
                </c:pt>
                <c:pt idx="1">
                  <c:v>ABRIL</c:v>
                </c:pt>
                <c:pt idx="2">
                  <c:v>JUNIO</c:v>
                </c:pt>
                <c:pt idx="3">
                  <c:v>AGOSTO</c:v>
                </c:pt>
                <c:pt idx="4">
                  <c:v>OCTUBRE</c:v>
                </c:pt>
                <c:pt idx="5">
                  <c:v>DICIEMBRE</c:v>
                </c:pt>
              </c:strCache>
            </c:strRef>
          </c:cat>
          <c:val>
            <c:numRef>
              <c:f>'Galerias La Esmeralda'!$C$28:$H$28</c:f>
              <c:numCache>
                <c:formatCode>0%</c:formatCode>
                <c:ptCount val="6"/>
                <c:pt idx="0">
                  <c:v>0</c:v>
                </c:pt>
                <c:pt idx="1">
                  <c:v>0</c:v>
                </c:pt>
                <c:pt idx="2">
                  <c:v>0</c:v>
                </c:pt>
                <c:pt idx="3">
                  <c:v>0</c:v>
                </c:pt>
                <c:pt idx="4">
                  <c:v>0</c:v>
                </c:pt>
                <c:pt idx="5">
                  <c:v>0</c:v>
                </c:pt>
              </c:numCache>
            </c:numRef>
          </c:val>
        </c:ser>
        <c:marker val="1"/>
        <c:axId val="94712960"/>
        <c:axId val="94714496"/>
      </c:lineChart>
      <c:catAx>
        <c:axId val="9469734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698880"/>
        <c:crosses val="autoZero"/>
        <c:auto val="1"/>
        <c:lblAlgn val="ctr"/>
        <c:lblOffset val="100"/>
      </c:catAx>
      <c:valAx>
        <c:axId val="9469888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697344"/>
        <c:crosses val="autoZero"/>
        <c:crossBetween val="between"/>
      </c:valAx>
      <c:catAx>
        <c:axId val="94712960"/>
        <c:scaling>
          <c:orientation val="minMax"/>
        </c:scaling>
        <c:delete val="1"/>
        <c:axPos val="b"/>
        <c:tickLblPos val="none"/>
        <c:crossAx val="94714496"/>
        <c:crosses val="autoZero"/>
        <c:auto val="1"/>
        <c:lblAlgn val="ctr"/>
        <c:lblOffset val="100"/>
      </c:catAx>
      <c:valAx>
        <c:axId val="9471449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712960"/>
        <c:crosses val="max"/>
        <c:crossBetween val="between"/>
      </c:valAx>
    </c:plotArea>
    <c:legend>
      <c:legendPos val="r"/>
      <c:layout>
        <c:manualLayout>
          <c:xMode val="edge"/>
          <c:yMode val="edge"/>
          <c:x val="0.67190576316082384"/>
          <c:y val="0.289822938799318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11" l="0.70000000000000062" r="0.70000000000000062" t="0.750000000000003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'Galerias Alfonso Lopez'!$B$26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Alfonso Lopez'!$C$25:$H$25</c:f>
              <c:strCache>
                <c:ptCount val="6"/>
                <c:pt idx="0">
                  <c:v>FEBRERO</c:v>
                </c:pt>
                <c:pt idx="1">
                  <c:v>ABRIL</c:v>
                </c:pt>
                <c:pt idx="2">
                  <c:v>JUNIO</c:v>
                </c:pt>
                <c:pt idx="3">
                  <c:v>AGOSTO</c:v>
                </c:pt>
                <c:pt idx="4">
                  <c:v>OCTUBRE</c:v>
                </c:pt>
                <c:pt idx="5">
                  <c:v>DICIEMBRE</c:v>
                </c:pt>
              </c:strCache>
            </c:strRef>
          </c:cat>
          <c:val>
            <c:numRef>
              <c:f>'Galerias Alfonso Lopez'!$C$26:$H$26</c:f>
              <c:numCache>
                <c:formatCode>#,##0</c:formatCode>
                <c:ptCount val="6"/>
              </c:numCache>
            </c:numRef>
          </c:val>
        </c:ser>
        <c:axId val="95001216"/>
        <c:axId val="94896512"/>
      </c:barChart>
      <c:lineChart>
        <c:grouping val="standard"/>
        <c:ser>
          <c:idx val="1"/>
          <c:order val="1"/>
          <c:tx>
            <c:strRef>
              <c:f>'Galerias Alfonso Lopez'!$B$27</c:f>
              <c:strCache>
                <c:ptCount val="1"/>
                <c:pt idx="0">
                  <c:v>Porcentaje programado</c:v>
                </c:pt>
              </c:strCache>
            </c:strRef>
          </c:tx>
          <c:marker>
            <c:symbol val="none"/>
          </c:marker>
          <c:cat>
            <c:strRef>
              <c:f>'Galerias Alfonso Lopez'!$C$25:$H$25</c:f>
              <c:strCache>
                <c:ptCount val="6"/>
                <c:pt idx="0">
                  <c:v>FEBRERO</c:v>
                </c:pt>
                <c:pt idx="1">
                  <c:v>ABRIL</c:v>
                </c:pt>
                <c:pt idx="2">
                  <c:v>JUNIO</c:v>
                </c:pt>
                <c:pt idx="3">
                  <c:v>AGOSTO</c:v>
                </c:pt>
                <c:pt idx="4">
                  <c:v>OCTUBRE</c:v>
                </c:pt>
                <c:pt idx="5">
                  <c:v>DICIEMBRE</c:v>
                </c:pt>
              </c:strCache>
            </c:strRef>
          </c:cat>
          <c:val>
            <c:numRef>
              <c:f>'Galerias Alfonso Lopez'!$C$27:$H$27</c:f>
              <c:numCache>
                <c:formatCode>0</c:formatCode>
                <c:ptCount val="6"/>
                <c:pt idx="0">
                  <c:v>100</c:v>
                </c:pt>
                <c:pt idx="1">
                  <c:v>100</c:v>
                </c:pt>
                <c:pt idx="2">
                  <c:v>100</c:v>
                </c:pt>
                <c:pt idx="3">
                  <c:v>100</c:v>
                </c:pt>
                <c:pt idx="4">
                  <c:v>100</c:v>
                </c:pt>
                <c:pt idx="5">
                  <c:v>100</c:v>
                </c:pt>
              </c:numCache>
            </c:numRef>
          </c:val>
        </c:ser>
        <c:marker val="1"/>
        <c:axId val="95001216"/>
        <c:axId val="94896512"/>
      </c:lineChart>
      <c:lineChart>
        <c:grouping val="standard"/>
        <c:ser>
          <c:idx val="2"/>
          <c:order val="2"/>
          <c:tx>
            <c:strRef>
              <c:f>'Galerias Alfonso Lopez'!$B$28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Alfonso Lopez'!$C$25:$H$25</c:f>
              <c:strCache>
                <c:ptCount val="6"/>
                <c:pt idx="0">
                  <c:v>FEBRERO</c:v>
                </c:pt>
                <c:pt idx="1">
                  <c:v>ABRIL</c:v>
                </c:pt>
                <c:pt idx="2">
                  <c:v>JUNIO</c:v>
                </c:pt>
                <c:pt idx="3">
                  <c:v>AGOSTO</c:v>
                </c:pt>
                <c:pt idx="4">
                  <c:v>OCTUBRE</c:v>
                </c:pt>
                <c:pt idx="5">
                  <c:v>DICIEMBRE</c:v>
                </c:pt>
              </c:strCache>
            </c:strRef>
          </c:cat>
          <c:val>
            <c:numRef>
              <c:f>'Galerias Alfonso Lopez'!$C$28:$H$28</c:f>
              <c:numCache>
                <c:formatCode>0%</c:formatCode>
                <c:ptCount val="6"/>
                <c:pt idx="0">
                  <c:v>0</c:v>
                </c:pt>
                <c:pt idx="1">
                  <c:v>0</c:v>
                </c:pt>
                <c:pt idx="2">
                  <c:v>0</c:v>
                </c:pt>
                <c:pt idx="3">
                  <c:v>0</c:v>
                </c:pt>
                <c:pt idx="4">
                  <c:v>0</c:v>
                </c:pt>
                <c:pt idx="5">
                  <c:v>0</c:v>
                </c:pt>
              </c:numCache>
            </c:numRef>
          </c:val>
        </c:ser>
        <c:marker val="1"/>
        <c:axId val="94898048"/>
        <c:axId val="94899584"/>
      </c:lineChart>
      <c:catAx>
        <c:axId val="9500121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896512"/>
        <c:crosses val="autoZero"/>
        <c:auto val="1"/>
        <c:lblAlgn val="ctr"/>
        <c:lblOffset val="100"/>
      </c:catAx>
      <c:valAx>
        <c:axId val="948965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001216"/>
        <c:crosses val="autoZero"/>
        <c:crossBetween val="between"/>
      </c:valAx>
      <c:catAx>
        <c:axId val="94898048"/>
        <c:scaling>
          <c:orientation val="minMax"/>
        </c:scaling>
        <c:delete val="1"/>
        <c:axPos val="b"/>
        <c:tickLblPos val="none"/>
        <c:crossAx val="94899584"/>
        <c:crosses val="autoZero"/>
        <c:auto val="1"/>
        <c:lblAlgn val="ctr"/>
        <c:lblOffset val="100"/>
      </c:catAx>
      <c:valAx>
        <c:axId val="9489958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898048"/>
        <c:crosses val="max"/>
        <c:crossBetween val="between"/>
      </c:valAx>
    </c:plotArea>
    <c:legend>
      <c:legendPos val="r"/>
      <c:layout>
        <c:manualLayout>
          <c:xMode val="edge"/>
          <c:yMode val="edge"/>
          <c:x val="0.67190576316082407"/>
          <c:y val="0.289822938799318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33" l="0.70000000000000062" r="0.70000000000000062" t="0.750000000000003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'Galerias Las Palmas'!$B$26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Las Palmas'!$C$25:$H$25</c:f>
              <c:strCache>
                <c:ptCount val="6"/>
                <c:pt idx="0">
                  <c:v>FEBRERO</c:v>
                </c:pt>
                <c:pt idx="1">
                  <c:v>ABRIL</c:v>
                </c:pt>
                <c:pt idx="2">
                  <c:v>JUNIO</c:v>
                </c:pt>
                <c:pt idx="3">
                  <c:v>AGOSTO</c:v>
                </c:pt>
                <c:pt idx="4">
                  <c:v>OCTUBRE</c:v>
                </c:pt>
                <c:pt idx="5">
                  <c:v>DICIEMBRE</c:v>
                </c:pt>
              </c:strCache>
            </c:strRef>
          </c:cat>
          <c:val>
            <c:numRef>
              <c:f>'Galerias Las Palmas'!$C$26:$H$26</c:f>
              <c:numCache>
                <c:formatCode>#,##0</c:formatCode>
                <c:ptCount val="6"/>
              </c:numCache>
            </c:numRef>
          </c:val>
        </c:ser>
        <c:axId val="95055232"/>
        <c:axId val="95069312"/>
      </c:barChart>
      <c:lineChart>
        <c:grouping val="standard"/>
        <c:ser>
          <c:idx val="1"/>
          <c:order val="1"/>
          <c:tx>
            <c:strRef>
              <c:f>'Galerias Las Palmas'!$B$27</c:f>
              <c:strCache>
                <c:ptCount val="1"/>
                <c:pt idx="0">
                  <c:v>Porcentaje programado</c:v>
                </c:pt>
              </c:strCache>
            </c:strRef>
          </c:tx>
          <c:marker>
            <c:symbol val="none"/>
          </c:marker>
          <c:cat>
            <c:strRef>
              <c:f>'Galerias Las Palmas'!$C$25:$H$25</c:f>
              <c:strCache>
                <c:ptCount val="6"/>
                <c:pt idx="0">
                  <c:v>FEBRERO</c:v>
                </c:pt>
                <c:pt idx="1">
                  <c:v>ABRIL</c:v>
                </c:pt>
                <c:pt idx="2">
                  <c:v>JUNIO</c:v>
                </c:pt>
                <c:pt idx="3">
                  <c:v>AGOSTO</c:v>
                </c:pt>
                <c:pt idx="4">
                  <c:v>OCTUBRE</c:v>
                </c:pt>
                <c:pt idx="5">
                  <c:v>DICIEMBRE</c:v>
                </c:pt>
              </c:strCache>
            </c:strRef>
          </c:cat>
          <c:val>
            <c:numRef>
              <c:f>'Galerias Las Palmas'!$C$27:$H$27</c:f>
              <c:numCache>
                <c:formatCode>0</c:formatCode>
                <c:ptCount val="6"/>
                <c:pt idx="0">
                  <c:v>100</c:v>
                </c:pt>
                <c:pt idx="1">
                  <c:v>100</c:v>
                </c:pt>
                <c:pt idx="2">
                  <c:v>100</c:v>
                </c:pt>
                <c:pt idx="3">
                  <c:v>100</c:v>
                </c:pt>
                <c:pt idx="4">
                  <c:v>100</c:v>
                </c:pt>
                <c:pt idx="5">
                  <c:v>100</c:v>
                </c:pt>
              </c:numCache>
            </c:numRef>
          </c:val>
        </c:ser>
        <c:marker val="1"/>
        <c:axId val="95055232"/>
        <c:axId val="95069312"/>
      </c:lineChart>
      <c:lineChart>
        <c:grouping val="standard"/>
        <c:ser>
          <c:idx val="2"/>
          <c:order val="2"/>
          <c:tx>
            <c:strRef>
              <c:f>'Galerias Las Palmas'!$B$28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'Galerias Las Palmas'!$C$25:$H$25</c:f>
              <c:strCache>
                <c:ptCount val="6"/>
                <c:pt idx="0">
                  <c:v>FEBRERO</c:v>
                </c:pt>
                <c:pt idx="1">
                  <c:v>ABRIL</c:v>
                </c:pt>
                <c:pt idx="2">
                  <c:v>JUNIO</c:v>
                </c:pt>
                <c:pt idx="3">
                  <c:v>AGOSTO</c:v>
                </c:pt>
                <c:pt idx="4">
                  <c:v>OCTUBRE</c:v>
                </c:pt>
                <c:pt idx="5">
                  <c:v>DICIEMBRE</c:v>
                </c:pt>
              </c:strCache>
            </c:strRef>
          </c:cat>
          <c:val>
            <c:numRef>
              <c:f>'Galerias Las Palmas'!$C$28:$H$28</c:f>
              <c:numCache>
                <c:formatCode>0%</c:formatCode>
                <c:ptCount val="6"/>
                <c:pt idx="0">
                  <c:v>0</c:v>
                </c:pt>
                <c:pt idx="1">
                  <c:v>0</c:v>
                </c:pt>
                <c:pt idx="2">
                  <c:v>0</c:v>
                </c:pt>
                <c:pt idx="3">
                  <c:v>0</c:v>
                </c:pt>
                <c:pt idx="4">
                  <c:v>0</c:v>
                </c:pt>
                <c:pt idx="5">
                  <c:v>0</c:v>
                </c:pt>
              </c:numCache>
            </c:numRef>
          </c:val>
        </c:ser>
        <c:marker val="1"/>
        <c:axId val="95070848"/>
        <c:axId val="95089024"/>
      </c:lineChart>
      <c:catAx>
        <c:axId val="9505523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5069312"/>
        <c:crosses val="autoZero"/>
        <c:auto val="1"/>
        <c:lblAlgn val="ctr"/>
        <c:lblOffset val="100"/>
      </c:catAx>
      <c:valAx>
        <c:axId val="950693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055232"/>
        <c:crosses val="autoZero"/>
        <c:crossBetween val="between"/>
      </c:valAx>
      <c:catAx>
        <c:axId val="95070848"/>
        <c:scaling>
          <c:orientation val="minMax"/>
        </c:scaling>
        <c:delete val="1"/>
        <c:axPos val="b"/>
        <c:tickLblPos val="none"/>
        <c:crossAx val="95089024"/>
        <c:crosses val="autoZero"/>
        <c:auto val="1"/>
        <c:lblAlgn val="ctr"/>
        <c:lblOffset val="100"/>
      </c:catAx>
      <c:valAx>
        <c:axId val="9508902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070848"/>
        <c:crosses val="max"/>
        <c:crossBetween val="between"/>
      </c:valAx>
    </c:plotArea>
    <c:legend>
      <c:legendPos val="r"/>
      <c:layout>
        <c:manualLayout>
          <c:xMode val="edge"/>
          <c:yMode val="edge"/>
          <c:x val="0.67190576316082451"/>
          <c:y val="0.2898229387993188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'Inventario patrimonio'!$B$26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'Inventario patrimonio'!$C$25:$H$25</c:f>
              <c:strCache>
                <c:ptCount val="6"/>
                <c:pt idx="0">
                  <c:v>FEBRERO</c:v>
                </c:pt>
                <c:pt idx="1">
                  <c:v>ABRIL</c:v>
                </c:pt>
                <c:pt idx="2">
                  <c:v>JUNIO</c:v>
                </c:pt>
                <c:pt idx="3">
                  <c:v>AGOSTO</c:v>
                </c:pt>
                <c:pt idx="4">
                  <c:v>OCTUBRE</c:v>
                </c:pt>
                <c:pt idx="5">
                  <c:v>DICIEMBRE</c:v>
                </c:pt>
              </c:strCache>
            </c:strRef>
          </c:cat>
          <c:val>
            <c:numRef>
              <c:f>'Inventario patrimonio'!$C$26:$H$26</c:f>
              <c:numCache>
                <c:formatCode>#,##0</c:formatCode>
                <c:ptCount val="6"/>
                <c:pt idx="0">
                  <c:v>0</c:v>
                </c:pt>
                <c:pt idx="1">
                  <c:v>0</c:v>
                </c:pt>
                <c:pt idx="2">
                  <c:v>0</c:v>
                </c:pt>
                <c:pt idx="3">
                  <c:v>40</c:v>
                </c:pt>
              </c:numCache>
            </c:numRef>
          </c:val>
        </c:ser>
        <c:axId val="95392128"/>
        <c:axId val="95393664"/>
      </c:barChart>
      <c:lineChart>
        <c:grouping val="standard"/>
        <c:ser>
          <c:idx val="1"/>
          <c:order val="1"/>
          <c:tx>
            <c:strRef>
              <c:f>'Inventario patrimonio'!$B$27</c:f>
              <c:strCache>
                <c:ptCount val="1"/>
                <c:pt idx="0">
                  <c:v>Porcentaje programado</c:v>
                </c:pt>
              </c:strCache>
            </c:strRef>
          </c:tx>
          <c:marker>
            <c:symbol val="none"/>
          </c:marker>
          <c:cat>
            <c:strRef>
              <c:f>'Inventario patrimonio'!$C$25:$H$25</c:f>
              <c:strCache>
                <c:ptCount val="6"/>
                <c:pt idx="0">
                  <c:v>FEBRERO</c:v>
                </c:pt>
                <c:pt idx="1">
                  <c:v>ABRIL</c:v>
                </c:pt>
                <c:pt idx="2">
                  <c:v>JUNIO</c:v>
                </c:pt>
                <c:pt idx="3">
                  <c:v>AGOSTO</c:v>
                </c:pt>
                <c:pt idx="4">
                  <c:v>OCTUBRE</c:v>
                </c:pt>
                <c:pt idx="5">
                  <c:v>DICIEMBRE</c:v>
                </c:pt>
              </c:strCache>
            </c:strRef>
          </c:cat>
          <c:val>
            <c:numRef>
              <c:f>'Inventario patrimonio'!$C$27:$H$27</c:f>
              <c:numCache>
                <c:formatCode>0</c:formatCode>
                <c:ptCount val="6"/>
                <c:pt idx="0">
                  <c:v>100</c:v>
                </c:pt>
                <c:pt idx="1">
                  <c:v>100</c:v>
                </c:pt>
                <c:pt idx="2">
                  <c:v>100</c:v>
                </c:pt>
                <c:pt idx="3">
                  <c:v>100</c:v>
                </c:pt>
                <c:pt idx="4">
                  <c:v>100</c:v>
                </c:pt>
                <c:pt idx="5">
                  <c:v>100</c:v>
                </c:pt>
              </c:numCache>
            </c:numRef>
          </c:val>
        </c:ser>
        <c:marker val="1"/>
        <c:axId val="95392128"/>
        <c:axId val="95393664"/>
      </c:lineChart>
      <c:lineChart>
        <c:grouping val="standard"/>
        <c:ser>
          <c:idx val="2"/>
          <c:order val="2"/>
          <c:tx>
            <c:strRef>
              <c:f>'Inventario patrimonio'!$B$28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'Inventario patrimonio'!$C$25:$H$25</c:f>
              <c:strCache>
                <c:ptCount val="6"/>
                <c:pt idx="0">
                  <c:v>FEBRERO</c:v>
                </c:pt>
                <c:pt idx="1">
                  <c:v>ABRIL</c:v>
                </c:pt>
                <c:pt idx="2">
                  <c:v>JUNIO</c:v>
                </c:pt>
                <c:pt idx="3">
                  <c:v>AGOSTO</c:v>
                </c:pt>
                <c:pt idx="4">
                  <c:v>OCTUBRE</c:v>
                </c:pt>
                <c:pt idx="5">
                  <c:v>DICIEMBRE</c:v>
                </c:pt>
              </c:strCache>
            </c:strRef>
          </c:cat>
          <c:val>
            <c:numRef>
              <c:f>'Inventario patrimonio'!$C$28:$H$28</c:f>
              <c:numCache>
                <c:formatCode>0%</c:formatCode>
                <c:ptCount val="6"/>
                <c:pt idx="0">
                  <c:v>0</c:v>
                </c:pt>
                <c:pt idx="1">
                  <c:v>0</c:v>
                </c:pt>
                <c:pt idx="2">
                  <c:v>0</c:v>
                </c:pt>
                <c:pt idx="3">
                  <c:v>0.4</c:v>
                </c:pt>
                <c:pt idx="4">
                  <c:v>0.4</c:v>
                </c:pt>
                <c:pt idx="5">
                  <c:v>0.4</c:v>
                </c:pt>
              </c:numCache>
            </c:numRef>
          </c:val>
        </c:ser>
        <c:marker val="1"/>
        <c:axId val="95395200"/>
        <c:axId val="95405184"/>
      </c:lineChart>
      <c:catAx>
        <c:axId val="9539212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5393664"/>
        <c:crosses val="autoZero"/>
        <c:auto val="1"/>
        <c:lblAlgn val="ctr"/>
        <c:lblOffset val="100"/>
      </c:catAx>
      <c:valAx>
        <c:axId val="9539366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392128"/>
        <c:crosses val="autoZero"/>
        <c:crossBetween val="between"/>
      </c:valAx>
      <c:catAx>
        <c:axId val="95395200"/>
        <c:scaling>
          <c:orientation val="minMax"/>
        </c:scaling>
        <c:delete val="1"/>
        <c:axPos val="b"/>
        <c:tickLblPos val="none"/>
        <c:crossAx val="95405184"/>
        <c:crosses val="autoZero"/>
        <c:auto val="1"/>
        <c:lblAlgn val="ctr"/>
        <c:lblOffset val="100"/>
      </c:catAx>
      <c:valAx>
        <c:axId val="9540518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395200"/>
        <c:crosses val="max"/>
        <c:crossBetween val="between"/>
      </c:valAx>
    </c:plotArea>
    <c:legend>
      <c:legendPos val="r"/>
      <c:layout>
        <c:manualLayout>
          <c:xMode val="edge"/>
          <c:yMode val="edge"/>
          <c:x val="0.67190576316082506"/>
          <c:y val="0.2898229387993191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4" l="0.70000000000000062" r="0.70000000000000062" t="0.75000000000000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0.10440456769983658"/>
          <c:y val="4.9469964664310973E-2"/>
          <c:w val="0.46003262642740622"/>
          <c:h val="0.69257950530035339"/>
        </c:manualLayout>
      </c:layout>
      <c:barChart>
        <c:barDir val="col"/>
        <c:grouping val="clustered"/>
        <c:ser>
          <c:idx val="0"/>
          <c:order val="0"/>
          <c:tx>
            <c:strRef>
              <c:f>Eficiencia!$B$26</c:f>
              <c:strCache>
                <c:ptCount val="1"/>
                <c:pt idx="0">
                  <c:v>#¡REF!</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Eficiencia!$C$26:$H$26</c:f>
              <c:numCache>
                <c:formatCode>General</c:formatCode>
                <c:ptCount val="6"/>
                <c:pt idx="0">
                  <c:v>0</c:v>
                </c:pt>
                <c:pt idx="1">
                  <c:v>0</c:v>
                </c:pt>
                <c:pt idx="2">
                  <c:v>0</c:v>
                </c:pt>
                <c:pt idx="3">
                  <c:v>0</c:v>
                </c:pt>
                <c:pt idx="4">
                  <c:v>0</c:v>
                </c:pt>
                <c:pt idx="5">
                  <c:v>0</c:v>
                </c:pt>
              </c:numCache>
            </c:numRef>
          </c:val>
        </c:ser>
        <c:axId val="95470720"/>
        <c:axId val="95472256"/>
      </c:barChart>
      <c:lineChart>
        <c:grouping val="standard"/>
        <c:ser>
          <c:idx val="1"/>
          <c:order val="1"/>
          <c:tx>
            <c:strRef>
              <c:f>Eficiencia!$B$27</c:f>
              <c:strCache>
                <c:ptCount val="1"/>
                <c:pt idx="0">
                  <c:v>#¡REF!</c:v>
                </c:pt>
              </c:strCache>
            </c:strRef>
          </c:tx>
          <c:marker>
            <c:symbol val="none"/>
          </c:marker>
          <c:cat>
            <c:strRef>
              <c:f>Eficiencia!$C$25:$H$25</c:f>
              <c:strCache>
                <c:ptCount val="6"/>
                <c:pt idx="0">
                  <c:v>FEBRERO</c:v>
                </c:pt>
                <c:pt idx="1">
                  <c:v>ABRIL</c:v>
                </c:pt>
                <c:pt idx="2">
                  <c:v>JUNIO</c:v>
                </c:pt>
                <c:pt idx="3">
                  <c:v>AGOSTO</c:v>
                </c:pt>
                <c:pt idx="4">
                  <c:v>OCTUBRE</c:v>
                </c:pt>
                <c:pt idx="5">
                  <c:v>DICIEMBRE</c:v>
                </c:pt>
              </c:strCache>
            </c:strRef>
          </c:cat>
          <c:val>
            <c:numRef>
              <c:f>Eficiencia!$C$27:$H$27</c:f>
              <c:numCache>
                <c:formatCode>General</c:formatCode>
                <c:ptCount val="6"/>
                <c:pt idx="0">
                  <c:v>0</c:v>
                </c:pt>
                <c:pt idx="1">
                  <c:v>0</c:v>
                </c:pt>
                <c:pt idx="2">
                  <c:v>0</c:v>
                </c:pt>
                <c:pt idx="3">
                  <c:v>0</c:v>
                </c:pt>
                <c:pt idx="4">
                  <c:v>0</c:v>
                </c:pt>
                <c:pt idx="5">
                  <c:v>0</c:v>
                </c:pt>
              </c:numCache>
            </c:numRef>
          </c:val>
        </c:ser>
        <c:marker val="1"/>
        <c:axId val="95470720"/>
        <c:axId val="95472256"/>
      </c:lineChart>
      <c:lineChart>
        <c:grouping val="standard"/>
        <c:ser>
          <c:idx val="2"/>
          <c:order val="2"/>
          <c:tx>
            <c:strRef>
              <c:f>Eficiencia!$B$28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Eficiencia!$C$28:$H$28</c:f>
              <c:numCache>
                <c:formatCode>0%</c:formatCode>
                <c:ptCount val="6"/>
                <c:pt idx="0">
                  <c:v>0</c:v>
                </c:pt>
                <c:pt idx="1">
                  <c:v>0</c:v>
                </c:pt>
                <c:pt idx="2">
                  <c:v>0</c:v>
                </c:pt>
                <c:pt idx="3">
                  <c:v>0</c:v>
                </c:pt>
                <c:pt idx="4">
                  <c:v>0</c:v>
                </c:pt>
                <c:pt idx="5">
                  <c:v>0</c:v>
                </c:pt>
              </c:numCache>
            </c:numRef>
          </c:val>
        </c:ser>
        <c:marker val="1"/>
        <c:axId val="95482240"/>
        <c:axId val="95483776"/>
      </c:lineChart>
      <c:catAx>
        <c:axId val="9547072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5472256"/>
        <c:crosses val="autoZero"/>
        <c:auto val="1"/>
        <c:lblAlgn val="ctr"/>
        <c:lblOffset val="100"/>
      </c:catAx>
      <c:valAx>
        <c:axId val="95472256"/>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470720"/>
        <c:crosses val="autoZero"/>
        <c:crossBetween val="between"/>
      </c:valAx>
      <c:catAx>
        <c:axId val="95482240"/>
        <c:scaling>
          <c:orientation val="minMax"/>
        </c:scaling>
        <c:delete val="1"/>
        <c:axPos val="b"/>
        <c:tickLblPos val="none"/>
        <c:crossAx val="95483776"/>
        <c:crosses val="autoZero"/>
        <c:auto val="1"/>
        <c:lblAlgn val="ctr"/>
        <c:lblOffset val="100"/>
      </c:catAx>
      <c:valAx>
        <c:axId val="9548377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482240"/>
        <c:crosses val="max"/>
        <c:crossBetween val="between"/>
      </c:valAx>
    </c:plotArea>
    <c:legend>
      <c:legendPos val="r"/>
      <c:layout>
        <c:manualLayout>
          <c:xMode val="edge"/>
          <c:yMode val="edge"/>
          <c:wMode val="edge"/>
          <c:hMode val="edge"/>
          <c:x val="0.66557963288846933"/>
          <c:y val="0.30388729677341675"/>
          <c:w val="0.98042482862562241"/>
          <c:h val="0.69964775604463036"/>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22" l="0.70000000000000062" r="0.700000000000000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'Centro de Convencioness'!$B$26</c:f>
              <c:strCache>
                <c:ptCount val="1"/>
                <c:pt idx="0">
                  <c:v>Porcentaje de Avance aporte</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'Centro de Convencioness'!$C$25:$H$25</c:f>
              <c:strCache>
                <c:ptCount val="6"/>
                <c:pt idx="0">
                  <c:v>FEBRERO</c:v>
                </c:pt>
                <c:pt idx="1">
                  <c:v>ABRIL</c:v>
                </c:pt>
                <c:pt idx="2">
                  <c:v>JUNIO</c:v>
                </c:pt>
                <c:pt idx="3">
                  <c:v>AGOSTO</c:v>
                </c:pt>
                <c:pt idx="4">
                  <c:v>OCTUBRE</c:v>
                </c:pt>
                <c:pt idx="5">
                  <c:v>DICIEMBRE</c:v>
                </c:pt>
              </c:strCache>
            </c:strRef>
          </c:cat>
          <c:val>
            <c:numRef>
              <c:f>'Centro de Convencioness'!$C$26:$H$26</c:f>
              <c:numCache>
                <c:formatCode>#,##0</c:formatCode>
                <c:ptCount val="6"/>
                <c:pt idx="4">
                  <c:v>70</c:v>
                </c:pt>
              </c:numCache>
            </c:numRef>
          </c:val>
        </c:ser>
        <c:axId val="95729536"/>
        <c:axId val="95731072"/>
      </c:barChart>
      <c:lineChart>
        <c:grouping val="standard"/>
        <c:ser>
          <c:idx val="1"/>
          <c:order val="1"/>
          <c:tx>
            <c:strRef>
              <c:f>'Centro de Convencioness'!$B$27</c:f>
              <c:strCache>
                <c:ptCount val="1"/>
                <c:pt idx="0">
                  <c:v>Porcentaje programado</c:v>
                </c:pt>
              </c:strCache>
            </c:strRef>
          </c:tx>
          <c:marker>
            <c:symbol val="none"/>
          </c:marker>
          <c:cat>
            <c:strRef>
              <c:f>'Centro de Convencioness'!$C$25:$H$25</c:f>
              <c:strCache>
                <c:ptCount val="6"/>
                <c:pt idx="0">
                  <c:v>FEBRERO</c:v>
                </c:pt>
                <c:pt idx="1">
                  <c:v>ABRIL</c:v>
                </c:pt>
                <c:pt idx="2">
                  <c:v>JUNIO</c:v>
                </c:pt>
                <c:pt idx="3">
                  <c:v>AGOSTO</c:v>
                </c:pt>
                <c:pt idx="4">
                  <c:v>OCTUBRE</c:v>
                </c:pt>
                <c:pt idx="5">
                  <c:v>DICIEMBRE</c:v>
                </c:pt>
              </c:strCache>
            </c:strRef>
          </c:cat>
          <c:val>
            <c:numRef>
              <c:f>'Centro de Convencioness'!$C$27:$H$27</c:f>
              <c:numCache>
                <c:formatCode>0</c:formatCode>
                <c:ptCount val="6"/>
                <c:pt idx="0">
                  <c:v>100</c:v>
                </c:pt>
                <c:pt idx="1">
                  <c:v>100</c:v>
                </c:pt>
                <c:pt idx="2">
                  <c:v>100</c:v>
                </c:pt>
                <c:pt idx="3">
                  <c:v>100</c:v>
                </c:pt>
                <c:pt idx="4">
                  <c:v>100</c:v>
                </c:pt>
                <c:pt idx="5">
                  <c:v>100</c:v>
                </c:pt>
              </c:numCache>
            </c:numRef>
          </c:val>
        </c:ser>
        <c:marker val="1"/>
        <c:axId val="95729536"/>
        <c:axId val="95731072"/>
      </c:lineChart>
      <c:lineChart>
        <c:grouping val="standard"/>
        <c:ser>
          <c:idx val="2"/>
          <c:order val="2"/>
          <c:tx>
            <c:strRef>
              <c:f>'Centro de Convencioness'!$B$28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'Centro de Convencioness'!$C$25:$H$25</c:f>
              <c:strCache>
                <c:ptCount val="6"/>
                <c:pt idx="0">
                  <c:v>FEBRERO</c:v>
                </c:pt>
                <c:pt idx="1">
                  <c:v>ABRIL</c:v>
                </c:pt>
                <c:pt idx="2">
                  <c:v>JUNIO</c:v>
                </c:pt>
                <c:pt idx="3">
                  <c:v>AGOSTO</c:v>
                </c:pt>
                <c:pt idx="4">
                  <c:v>OCTUBRE</c:v>
                </c:pt>
                <c:pt idx="5">
                  <c:v>DICIEMBRE</c:v>
                </c:pt>
              </c:strCache>
            </c:strRef>
          </c:cat>
          <c:val>
            <c:numRef>
              <c:f>'Centro de Convencioness'!$C$28:$H$28</c:f>
              <c:numCache>
                <c:formatCode>0%</c:formatCode>
                <c:ptCount val="6"/>
                <c:pt idx="0">
                  <c:v>0</c:v>
                </c:pt>
                <c:pt idx="1">
                  <c:v>0</c:v>
                </c:pt>
                <c:pt idx="2">
                  <c:v>0</c:v>
                </c:pt>
                <c:pt idx="3">
                  <c:v>0</c:v>
                </c:pt>
                <c:pt idx="4">
                  <c:v>0.7</c:v>
                </c:pt>
                <c:pt idx="5">
                  <c:v>0.7</c:v>
                </c:pt>
              </c:numCache>
            </c:numRef>
          </c:val>
        </c:ser>
        <c:marker val="1"/>
        <c:axId val="95622272"/>
        <c:axId val="95623808"/>
      </c:lineChart>
      <c:catAx>
        <c:axId val="9572953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5731072"/>
        <c:crosses val="autoZero"/>
        <c:auto val="1"/>
        <c:lblAlgn val="ctr"/>
        <c:lblOffset val="100"/>
      </c:catAx>
      <c:valAx>
        <c:axId val="9573107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729536"/>
        <c:crosses val="autoZero"/>
        <c:crossBetween val="between"/>
      </c:valAx>
      <c:catAx>
        <c:axId val="95622272"/>
        <c:scaling>
          <c:orientation val="minMax"/>
        </c:scaling>
        <c:delete val="1"/>
        <c:axPos val="b"/>
        <c:tickLblPos val="none"/>
        <c:crossAx val="95623808"/>
        <c:crosses val="autoZero"/>
        <c:auto val="1"/>
        <c:lblAlgn val="ctr"/>
        <c:lblOffset val="100"/>
      </c:catAx>
      <c:valAx>
        <c:axId val="9562380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622272"/>
        <c:crosses val="max"/>
        <c:crossBetween val="between"/>
      </c:valAx>
    </c:plotArea>
    <c:legend>
      <c:legendPos val="r"/>
      <c:layout>
        <c:manualLayout>
          <c:xMode val="edge"/>
          <c:yMode val="edge"/>
          <c:x val="0.67190576316082384"/>
          <c:y val="0.289822938799318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11" l="0.70000000000000062" r="0.70000000000000062" t="0.750000000000003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'Talleres Municipales'!$B$26</c:f>
              <c:strCache>
                <c:ptCount val="1"/>
                <c:pt idx="0">
                  <c:v>Porcentaje de Avance en la  reparacion y mantenimiento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'Talleres Municipales'!$C$25:$H$25</c:f>
              <c:strCache>
                <c:ptCount val="6"/>
                <c:pt idx="0">
                  <c:v>FEBRERO</c:v>
                </c:pt>
                <c:pt idx="1">
                  <c:v>ABRIL</c:v>
                </c:pt>
                <c:pt idx="2">
                  <c:v>JUNIO</c:v>
                </c:pt>
                <c:pt idx="3">
                  <c:v>AGOSTO</c:v>
                </c:pt>
                <c:pt idx="4">
                  <c:v>OCTUBRE</c:v>
                </c:pt>
                <c:pt idx="5">
                  <c:v>DICIEMBRE</c:v>
                </c:pt>
              </c:strCache>
            </c:strRef>
          </c:cat>
          <c:val>
            <c:numRef>
              <c:f>'Talleres Municipales'!$C$26:$H$26</c:f>
              <c:numCache>
                <c:formatCode>#,##0</c:formatCode>
                <c:ptCount val="6"/>
              </c:numCache>
            </c:numRef>
          </c:val>
        </c:ser>
        <c:axId val="94608000"/>
        <c:axId val="94617984"/>
      </c:barChart>
      <c:lineChart>
        <c:grouping val="standard"/>
        <c:ser>
          <c:idx val="1"/>
          <c:order val="1"/>
          <c:tx>
            <c:strRef>
              <c:f>'Talleres Municipales'!$B$27</c:f>
              <c:strCache>
                <c:ptCount val="1"/>
                <c:pt idx="0">
                  <c:v>Porcentaje programado</c:v>
                </c:pt>
              </c:strCache>
            </c:strRef>
          </c:tx>
          <c:marker>
            <c:symbol val="none"/>
          </c:marker>
          <c:cat>
            <c:strRef>
              <c:f>'Talleres Municipales'!$C$25:$H$25</c:f>
              <c:strCache>
                <c:ptCount val="6"/>
                <c:pt idx="0">
                  <c:v>FEBRERO</c:v>
                </c:pt>
                <c:pt idx="1">
                  <c:v>ABRIL</c:v>
                </c:pt>
                <c:pt idx="2">
                  <c:v>JUNIO</c:v>
                </c:pt>
                <c:pt idx="3">
                  <c:v>AGOSTO</c:v>
                </c:pt>
                <c:pt idx="4">
                  <c:v>OCTUBRE</c:v>
                </c:pt>
                <c:pt idx="5">
                  <c:v>DICIEMBRE</c:v>
                </c:pt>
              </c:strCache>
            </c:strRef>
          </c:cat>
          <c:val>
            <c:numRef>
              <c:f>'Talleres Municipales'!$C$27:$H$27</c:f>
              <c:numCache>
                <c:formatCode>0</c:formatCode>
                <c:ptCount val="6"/>
                <c:pt idx="0">
                  <c:v>100</c:v>
                </c:pt>
                <c:pt idx="1">
                  <c:v>100</c:v>
                </c:pt>
                <c:pt idx="2">
                  <c:v>100</c:v>
                </c:pt>
                <c:pt idx="3">
                  <c:v>100</c:v>
                </c:pt>
                <c:pt idx="4">
                  <c:v>100</c:v>
                </c:pt>
                <c:pt idx="5">
                  <c:v>100</c:v>
                </c:pt>
              </c:numCache>
            </c:numRef>
          </c:val>
        </c:ser>
        <c:marker val="1"/>
        <c:axId val="94608000"/>
        <c:axId val="94617984"/>
      </c:lineChart>
      <c:lineChart>
        <c:grouping val="standard"/>
        <c:ser>
          <c:idx val="2"/>
          <c:order val="2"/>
          <c:tx>
            <c:strRef>
              <c:f>'Talleres Municipales'!$B$28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'Talleres Municipales'!$C$25:$H$25</c:f>
              <c:strCache>
                <c:ptCount val="6"/>
                <c:pt idx="0">
                  <c:v>FEBRERO</c:v>
                </c:pt>
                <c:pt idx="1">
                  <c:v>ABRIL</c:v>
                </c:pt>
                <c:pt idx="2">
                  <c:v>JUNIO</c:v>
                </c:pt>
                <c:pt idx="3">
                  <c:v>AGOSTO</c:v>
                </c:pt>
                <c:pt idx="4">
                  <c:v>OCTUBRE</c:v>
                </c:pt>
                <c:pt idx="5">
                  <c:v>DICIEMBRE</c:v>
                </c:pt>
              </c:strCache>
            </c:strRef>
          </c:cat>
          <c:val>
            <c:numRef>
              <c:f>'Talleres Municipales'!$C$28:$H$28</c:f>
              <c:numCache>
                <c:formatCode>0%</c:formatCode>
                <c:ptCount val="6"/>
                <c:pt idx="0">
                  <c:v>0</c:v>
                </c:pt>
                <c:pt idx="1">
                  <c:v>0</c:v>
                </c:pt>
                <c:pt idx="2">
                  <c:v>0</c:v>
                </c:pt>
                <c:pt idx="3">
                  <c:v>0</c:v>
                </c:pt>
                <c:pt idx="4">
                  <c:v>0</c:v>
                </c:pt>
                <c:pt idx="5">
                  <c:v>0</c:v>
                </c:pt>
              </c:numCache>
            </c:numRef>
          </c:val>
        </c:ser>
        <c:marker val="1"/>
        <c:axId val="94619520"/>
        <c:axId val="94621056"/>
      </c:lineChart>
      <c:catAx>
        <c:axId val="9460800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4617984"/>
        <c:crosses val="autoZero"/>
        <c:auto val="1"/>
        <c:lblAlgn val="ctr"/>
        <c:lblOffset val="100"/>
      </c:catAx>
      <c:valAx>
        <c:axId val="946179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608000"/>
        <c:crosses val="autoZero"/>
        <c:crossBetween val="between"/>
      </c:valAx>
      <c:catAx>
        <c:axId val="94619520"/>
        <c:scaling>
          <c:orientation val="minMax"/>
        </c:scaling>
        <c:delete val="1"/>
        <c:axPos val="b"/>
        <c:tickLblPos val="none"/>
        <c:crossAx val="94621056"/>
        <c:crosses val="autoZero"/>
        <c:auto val="1"/>
        <c:lblAlgn val="ctr"/>
        <c:lblOffset val="100"/>
      </c:catAx>
      <c:valAx>
        <c:axId val="9462105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4619520"/>
        <c:crosses val="max"/>
        <c:crossBetween val="between"/>
      </c:valAx>
    </c:plotArea>
    <c:legend>
      <c:legendPos val="r"/>
      <c:layout>
        <c:manualLayout>
          <c:xMode val="edge"/>
          <c:yMode val="edge"/>
          <c:x val="0.67190576316082362"/>
          <c:y val="0.289822938799318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Idema!$B$26</c:f>
              <c:strCache>
                <c:ptCount val="1"/>
                <c:pt idx="0">
                  <c:v>Porcentaje de Avance en la  reparacion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Idema!$C$25:$H$25</c:f>
              <c:strCache>
                <c:ptCount val="6"/>
                <c:pt idx="0">
                  <c:v>FEBRERO</c:v>
                </c:pt>
                <c:pt idx="1">
                  <c:v>ABRIL</c:v>
                </c:pt>
                <c:pt idx="2">
                  <c:v>JUNIO</c:v>
                </c:pt>
                <c:pt idx="3">
                  <c:v>AGOSTO</c:v>
                </c:pt>
                <c:pt idx="4">
                  <c:v>OCTUBRE</c:v>
                </c:pt>
                <c:pt idx="5">
                  <c:v>DICIEMBRE</c:v>
                </c:pt>
              </c:strCache>
            </c:strRef>
          </c:cat>
          <c:val>
            <c:numRef>
              <c:f>Idema!$C$26:$H$26</c:f>
              <c:numCache>
                <c:formatCode>#,##0</c:formatCode>
                <c:ptCount val="6"/>
              </c:numCache>
            </c:numRef>
          </c:val>
        </c:ser>
        <c:axId val="105475456"/>
        <c:axId val="105489536"/>
      </c:barChart>
      <c:lineChart>
        <c:grouping val="standard"/>
        <c:ser>
          <c:idx val="1"/>
          <c:order val="1"/>
          <c:tx>
            <c:strRef>
              <c:f>Idema!$B$27</c:f>
              <c:strCache>
                <c:ptCount val="1"/>
                <c:pt idx="0">
                  <c:v>Porcentaje programado</c:v>
                </c:pt>
              </c:strCache>
            </c:strRef>
          </c:tx>
          <c:marker>
            <c:symbol val="none"/>
          </c:marker>
          <c:cat>
            <c:strRef>
              <c:f>Idema!$C$25:$H$25</c:f>
              <c:strCache>
                <c:ptCount val="6"/>
                <c:pt idx="0">
                  <c:v>FEBRERO</c:v>
                </c:pt>
                <c:pt idx="1">
                  <c:v>ABRIL</c:v>
                </c:pt>
                <c:pt idx="2">
                  <c:v>JUNIO</c:v>
                </c:pt>
                <c:pt idx="3">
                  <c:v>AGOSTO</c:v>
                </c:pt>
                <c:pt idx="4">
                  <c:v>OCTUBRE</c:v>
                </c:pt>
                <c:pt idx="5">
                  <c:v>DICIEMBRE</c:v>
                </c:pt>
              </c:strCache>
            </c:strRef>
          </c:cat>
          <c:val>
            <c:numRef>
              <c:f>Idema!$C$27:$H$27</c:f>
              <c:numCache>
                <c:formatCode>0</c:formatCode>
                <c:ptCount val="6"/>
                <c:pt idx="0">
                  <c:v>100</c:v>
                </c:pt>
                <c:pt idx="1">
                  <c:v>100</c:v>
                </c:pt>
                <c:pt idx="2">
                  <c:v>100</c:v>
                </c:pt>
                <c:pt idx="3">
                  <c:v>100</c:v>
                </c:pt>
                <c:pt idx="4">
                  <c:v>100</c:v>
                </c:pt>
                <c:pt idx="5">
                  <c:v>100</c:v>
                </c:pt>
              </c:numCache>
            </c:numRef>
          </c:val>
        </c:ser>
        <c:marker val="1"/>
        <c:axId val="105475456"/>
        <c:axId val="105489536"/>
      </c:lineChart>
      <c:lineChart>
        <c:grouping val="standard"/>
        <c:ser>
          <c:idx val="2"/>
          <c:order val="2"/>
          <c:tx>
            <c:strRef>
              <c:f>Idema!$B$28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Idema!$C$25:$H$25</c:f>
              <c:strCache>
                <c:ptCount val="6"/>
                <c:pt idx="0">
                  <c:v>FEBRERO</c:v>
                </c:pt>
                <c:pt idx="1">
                  <c:v>ABRIL</c:v>
                </c:pt>
                <c:pt idx="2">
                  <c:v>JUNIO</c:v>
                </c:pt>
                <c:pt idx="3">
                  <c:v>AGOSTO</c:v>
                </c:pt>
                <c:pt idx="4">
                  <c:v>OCTUBRE</c:v>
                </c:pt>
                <c:pt idx="5">
                  <c:v>DICIEMBRE</c:v>
                </c:pt>
              </c:strCache>
            </c:strRef>
          </c:cat>
          <c:val>
            <c:numRef>
              <c:f>Idema!$C$28:$H$28</c:f>
              <c:numCache>
                <c:formatCode>0%</c:formatCode>
                <c:ptCount val="6"/>
                <c:pt idx="0">
                  <c:v>0</c:v>
                </c:pt>
                <c:pt idx="1">
                  <c:v>0</c:v>
                </c:pt>
                <c:pt idx="2">
                  <c:v>0</c:v>
                </c:pt>
                <c:pt idx="3">
                  <c:v>0</c:v>
                </c:pt>
                <c:pt idx="4">
                  <c:v>0</c:v>
                </c:pt>
                <c:pt idx="5">
                  <c:v>0</c:v>
                </c:pt>
              </c:numCache>
            </c:numRef>
          </c:val>
        </c:ser>
        <c:marker val="1"/>
        <c:axId val="105491072"/>
        <c:axId val="105509248"/>
      </c:lineChart>
      <c:catAx>
        <c:axId val="10547545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105489536"/>
        <c:crosses val="autoZero"/>
        <c:auto val="1"/>
        <c:lblAlgn val="ctr"/>
        <c:lblOffset val="100"/>
      </c:catAx>
      <c:valAx>
        <c:axId val="10548953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475456"/>
        <c:crosses val="autoZero"/>
        <c:crossBetween val="between"/>
      </c:valAx>
      <c:catAx>
        <c:axId val="105491072"/>
        <c:scaling>
          <c:orientation val="minMax"/>
        </c:scaling>
        <c:delete val="1"/>
        <c:axPos val="b"/>
        <c:tickLblPos val="none"/>
        <c:crossAx val="105509248"/>
        <c:crosses val="autoZero"/>
        <c:auto val="1"/>
        <c:lblAlgn val="ctr"/>
        <c:lblOffset val="100"/>
      </c:catAx>
      <c:valAx>
        <c:axId val="10550924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491072"/>
        <c:crosses val="max"/>
        <c:crossBetween val="between"/>
      </c:valAx>
    </c:plotArea>
    <c:legend>
      <c:legendPos val="r"/>
      <c:layout>
        <c:manualLayout>
          <c:xMode val="edge"/>
          <c:yMode val="edge"/>
          <c:x val="0.67190576316082384"/>
          <c:y val="0.289822938799318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'Rincon Payanes'!$B$26</c:f>
              <c:strCache>
                <c:ptCount val="1"/>
                <c:pt idx="0">
                  <c:v>Porcentaje de Avance en el manteniminto</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'Rincon Payanes'!$C$25:$H$25</c:f>
              <c:strCache>
                <c:ptCount val="6"/>
                <c:pt idx="0">
                  <c:v>FEBRERO</c:v>
                </c:pt>
                <c:pt idx="1">
                  <c:v>ABRIL</c:v>
                </c:pt>
                <c:pt idx="2">
                  <c:v>JUNIO</c:v>
                </c:pt>
                <c:pt idx="3">
                  <c:v>AGOSTO</c:v>
                </c:pt>
                <c:pt idx="4">
                  <c:v>OCTUBRE</c:v>
                </c:pt>
                <c:pt idx="5">
                  <c:v>DICIEMBRE</c:v>
                </c:pt>
              </c:strCache>
            </c:strRef>
          </c:cat>
          <c:val>
            <c:numRef>
              <c:f>'Rincon Payanes'!$C$26:$H$26</c:f>
              <c:numCache>
                <c:formatCode>#,##0</c:formatCode>
                <c:ptCount val="6"/>
              </c:numCache>
            </c:numRef>
          </c:val>
        </c:ser>
        <c:axId val="105611648"/>
        <c:axId val="105613184"/>
      </c:barChart>
      <c:lineChart>
        <c:grouping val="standard"/>
        <c:ser>
          <c:idx val="1"/>
          <c:order val="1"/>
          <c:tx>
            <c:strRef>
              <c:f>'Rincon Payanes'!$B$27</c:f>
              <c:strCache>
                <c:ptCount val="1"/>
                <c:pt idx="0">
                  <c:v>Porcentaje programado</c:v>
                </c:pt>
              </c:strCache>
            </c:strRef>
          </c:tx>
          <c:marker>
            <c:symbol val="none"/>
          </c:marker>
          <c:cat>
            <c:strRef>
              <c:f>'Rincon Payanes'!$C$25:$H$25</c:f>
              <c:strCache>
                <c:ptCount val="6"/>
                <c:pt idx="0">
                  <c:v>FEBRERO</c:v>
                </c:pt>
                <c:pt idx="1">
                  <c:v>ABRIL</c:v>
                </c:pt>
                <c:pt idx="2">
                  <c:v>JUNIO</c:v>
                </c:pt>
                <c:pt idx="3">
                  <c:v>AGOSTO</c:v>
                </c:pt>
                <c:pt idx="4">
                  <c:v>OCTUBRE</c:v>
                </c:pt>
                <c:pt idx="5">
                  <c:v>DICIEMBRE</c:v>
                </c:pt>
              </c:strCache>
            </c:strRef>
          </c:cat>
          <c:val>
            <c:numRef>
              <c:f>'Rincon Payanes'!$C$27:$H$27</c:f>
              <c:numCache>
                <c:formatCode>0</c:formatCode>
                <c:ptCount val="6"/>
                <c:pt idx="0">
                  <c:v>100</c:v>
                </c:pt>
                <c:pt idx="1">
                  <c:v>100</c:v>
                </c:pt>
                <c:pt idx="2">
                  <c:v>100</c:v>
                </c:pt>
                <c:pt idx="3">
                  <c:v>100</c:v>
                </c:pt>
                <c:pt idx="4">
                  <c:v>100</c:v>
                </c:pt>
                <c:pt idx="5">
                  <c:v>100</c:v>
                </c:pt>
              </c:numCache>
            </c:numRef>
          </c:val>
        </c:ser>
        <c:marker val="1"/>
        <c:axId val="105611648"/>
        <c:axId val="105613184"/>
      </c:lineChart>
      <c:lineChart>
        <c:grouping val="standard"/>
        <c:ser>
          <c:idx val="2"/>
          <c:order val="2"/>
          <c:tx>
            <c:strRef>
              <c:f>'Rincon Payanes'!$B$28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'Rincon Payanes'!$C$25:$H$25</c:f>
              <c:strCache>
                <c:ptCount val="6"/>
                <c:pt idx="0">
                  <c:v>FEBRERO</c:v>
                </c:pt>
                <c:pt idx="1">
                  <c:v>ABRIL</c:v>
                </c:pt>
                <c:pt idx="2">
                  <c:v>JUNIO</c:v>
                </c:pt>
                <c:pt idx="3">
                  <c:v>AGOSTO</c:v>
                </c:pt>
                <c:pt idx="4">
                  <c:v>OCTUBRE</c:v>
                </c:pt>
                <c:pt idx="5">
                  <c:v>DICIEMBRE</c:v>
                </c:pt>
              </c:strCache>
            </c:strRef>
          </c:cat>
          <c:val>
            <c:numRef>
              <c:f>'Rincon Payanes'!$C$28:$H$28</c:f>
              <c:numCache>
                <c:formatCode>0%</c:formatCode>
                <c:ptCount val="6"/>
                <c:pt idx="0">
                  <c:v>0</c:v>
                </c:pt>
                <c:pt idx="1">
                  <c:v>0</c:v>
                </c:pt>
                <c:pt idx="2">
                  <c:v>0</c:v>
                </c:pt>
                <c:pt idx="3">
                  <c:v>0</c:v>
                </c:pt>
                <c:pt idx="4">
                  <c:v>0</c:v>
                </c:pt>
                <c:pt idx="5">
                  <c:v>0</c:v>
                </c:pt>
              </c:numCache>
            </c:numRef>
          </c:val>
        </c:ser>
        <c:marker val="1"/>
        <c:axId val="105614720"/>
        <c:axId val="105624704"/>
      </c:lineChart>
      <c:catAx>
        <c:axId val="1056116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105613184"/>
        <c:crosses val="autoZero"/>
        <c:auto val="1"/>
        <c:lblAlgn val="ctr"/>
        <c:lblOffset val="100"/>
      </c:catAx>
      <c:valAx>
        <c:axId val="1056131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611648"/>
        <c:crosses val="autoZero"/>
        <c:crossBetween val="between"/>
      </c:valAx>
      <c:catAx>
        <c:axId val="105614720"/>
        <c:scaling>
          <c:orientation val="minMax"/>
        </c:scaling>
        <c:delete val="1"/>
        <c:axPos val="b"/>
        <c:tickLblPos val="none"/>
        <c:crossAx val="105624704"/>
        <c:crosses val="autoZero"/>
        <c:auto val="1"/>
        <c:lblAlgn val="ctr"/>
        <c:lblOffset val="100"/>
      </c:catAx>
      <c:valAx>
        <c:axId val="10562470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05614720"/>
        <c:crosses val="max"/>
        <c:crossBetween val="between"/>
      </c:valAx>
    </c:plotArea>
    <c:legend>
      <c:legendPos val="r"/>
      <c:layout>
        <c:manualLayout>
          <c:xMode val="edge"/>
          <c:yMode val="edge"/>
          <c:x val="0.67190576316082407"/>
          <c:y val="0.289822938799318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0.1060903732809432"/>
          <c:y val="2.8761061946902627E-2"/>
          <c:w val="0.45579567779960761"/>
          <c:h val="0.80752212389380529"/>
        </c:manualLayout>
      </c:layout>
      <c:barChart>
        <c:barDir val="col"/>
        <c:grouping val="clustered"/>
        <c:ser>
          <c:idx val="0"/>
          <c:order val="0"/>
          <c:tx>
            <c:strRef>
              <c:f>'Meci - Calidad'!$B$26</c:f>
              <c:strCache>
                <c:ptCount val="1"/>
                <c:pt idx="0">
                  <c:v>% DE AVANCE EJECUTADO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'Meci - Calidad'!$C$25:$H$25</c:f>
              <c:strCache>
                <c:ptCount val="6"/>
                <c:pt idx="0">
                  <c:v>FEBRERO</c:v>
                </c:pt>
                <c:pt idx="1">
                  <c:v>ABRIL</c:v>
                </c:pt>
                <c:pt idx="2">
                  <c:v>JUNIO</c:v>
                </c:pt>
                <c:pt idx="3">
                  <c:v>AGOSTO</c:v>
                </c:pt>
                <c:pt idx="4">
                  <c:v>OCTUBRE</c:v>
                </c:pt>
                <c:pt idx="5">
                  <c:v>DICIEMBRE</c:v>
                </c:pt>
              </c:strCache>
            </c:strRef>
          </c:cat>
          <c:val>
            <c:numRef>
              <c:f>'Meci - Calidad'!$C$26:$H$26</c:f>
              <c:numCache>
                <c:formatCode>#,##0</c:formatCode>
                <c:ptCount val="6"/>
                <c:pt idx="0">
                  <c:v>2</c:v>
                </c:pt>
                <c:pt idx="1">
                  <c:v>2</c:v>
                </c:pt>
                <c:pt idx="2">
                  <c:v>3</c:v>
                </c:pt>
                <c:pt idx="3">
                  <c:v>3</c:v>
                </c:pt>
                <c:pt idx="4">
                  <c:v>0</c:v>
                </c:pt>
                <c:pt idx="5">
                  <c:v>0</c:v>
                </c:pt>
              </c:numCache>
            </c:numRef>
          </c:val>
        </c:ser>
        <c:axId val="95122944"/>
        <c:axId val="95124480"/>
      </c:barChart>
      <c:lineChart>
        <c:grouping val="standard"/>
        <c:ser>
          <c:idx val="1"/>
          <c:order val="1"/>
          <c:tx>
            <c:strRef>
              <c:f>'Meci - Calidad'!$B$27</c:f>
              <c:strCache>
                <c:ptCount val="1"/>
                <c:pt idx="0">
                  <c:v>TOTAL AVANCE PROGRAMADO </c:v>
                </c:pt>
              </c:strCache>
            </c:strRef>
          </c:tx>
          <c:marker>
            <c:symbol val="none"/>
          </c:marker>
          <c:cat>
            <c:strRef>
              <c:f>'Meci - Calidad'!$C$25:$H$25</c:f>
              <c:strCache>
                <c:ptCount val="6"/>
                <c:pt idx="0">
                  <c:v>FEBRERO</c:v>
                </c:pt>
                <c:pt idx="1">
                  <c:v>ABRIL</c:v>
                </c:pt>
                <c:pt idx="2">
                  <c:v>JUNIO</c:v>
                </c:pt>
                <c:pt idx="3">
                  <c:v>AGOSTO</c:v>
                </c:pt>
                <c:pt idx="4">
                  <c:v>OCTUBRE</c:v>
                </c:pt>
                <c:pt idx="5">
                  <c:v>DICIEMBRE</c:v>
                </c:pt>
              </c:strCache>
            </c:strRef>
          </c:cat>
          <c:val>
            <c:numRef>
              <c:f>'Meci - Calidad'!$C$27:$H$27</c:f>
              <c:numCache>
                <c:formatCode>0</c:formatCode>
                <c:ptCount val="6"/>
                <c:pt idx="0">
                  <c:v>20</c:v>
                </c:pt>
                <c:pt idx="1">
                  <c:v>20</c:v>
                </c:pt>
                <c:pt idx="2">
                  <c:v>20</c:v>
                </c:pt>
                <c:pt idx="3">
                  <c:v>20</c:v>
                </c:pt>
                <c:pt idx="4">
                  <c:v>20</c:v>
                </c:pt>
                <c:pt idx="5">
                  <c:v>20</c:v>
                </c:pt>
              </c:numCache>
            </c:numRef>
          </c:val>
        </c:ser>
        <c:marker val="1"/>
        <c:axId val="95122944"/>
        <c:axId val="95124480"/>
      </c:lineChart>
      <c:lineChart>
        <c:grouping val="standard"/>
        <c:ser>
          <c:idx val="2"/>
          <c:order val="2"/>
          <c:tx>
            <c:strRef>
              <c:f>'Meci - Calidad'!$B$28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MX"/>
              </a:p>
            </c:txPr>
            <c:showVal val="1"/>
          </c:dLbls>
          <c:cat>
            <c:strRef>
              <c:f>'Meci - Calidad'!$C$25:$H$25</c:f>
              <c:strCache>
                <c:ptCount val="6"/>
                <c:pt idx="0">
                  <c:v>FEBRERO</c:v>
                </c:pt>
                <c:pt idx="1">
                  <c:v>ABRIL</c:v>
                </c:pt>
                <c:pt idx="2">
                  <c:v>JUNIO</c:v>
                </c:pt>
                <c:pt idx="3">
                  <c:v>AGOSTO</c:v>
                </c:pt>
                <c:pt idx="4">
                  <c:v>OCTUBRE</c:v>
                </c:pt>
                <c:pt idx="5">
                  <c:v>DICIEMBRE</c:v>
                </c:pt>
              </c:strCache>
            </c:strRef>
          </c:cat>
          <c:val>
            <c:numRef>
              <c:f>'Meci - Calidad'!$C$28:$H$28</c:f>
              <c:numCache>
                <c:formatCode>0%</c:formatCode>
                <c:ptCount val="6"/>
                <c:pt idx="0">
                  <c:v>0.1</c:v>
                </c:pt>
                <c:pt idx="1">
                  <c:v>0.2</c:v>
                </c:pt>
                <c:pt idx="2">
                  <c:v>0.35</c:v>
                </c:pt>
                <c:pt idx="3">
                  <c:v>0.5</c:v>
                </c:pt>
                <c:pt idx="4">
                  <c:v>0.5</c:v>
                </c:pt>
                <c:pt idx="5">
                  <c:v>0.5</c:v>
                </c:pt>
              </c:numCache>
            </c:numRef>
          </c:val>
        </c:ser>
        <c:marker val="1"/>
        <c:axId val="95142656"/>
        <c:axId val="95144192"/>
      </c:lineChart>
      <c:catAx>
        <c:axId val="9512294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MX"/>
          </a:p>
        </c:txPr>
        <c:crossAx val="95124480"/>
        <c:crosses val="autoZero"/>
        <c:auto val="1"/>
        <c:lblAlgn val="ctr"/>
        <c:lblOffset val="100"/>
      </c:catAx>
      <c:valAx>
        <c:axId val="9512448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122944"/>
        <c:crosses val="autoZero"/>
        <c:crossBetween val="between"/>
      </c:valAx>
      <c:catAx>
        <c:axId val="95142656"/>
        <c:scaling>
          <c:orientation val="minMax"/>
        </c:scaling>
        <c:delete val="1"/>
        <c:axPos val="b"/>
        <c:numFmt formatCode="General" sourceLinked="1"/>
        <c:tickLblPos val="none"/>
        <c:crossAx val="95144192"/>
        <c:crosses val="autoZero"/>
        <c:auto val="1"/>
        <c:lblAlgn val="ctr"/>
        <c:lblOffset val="100"/>
      </c:catAx>
      <c:valAx>
        <c:axId val="9514419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95142656"/>
        <c:crosses val="max"/>
        <c:crossBetween val="between"/>
      </c:valAx>
    </c:plotArea>
    <c:legend>
      <c:legendPos val="r"/>
      <c:layout>
        <c:manualLayout>
          <c:xMode val="edge"/>
          <c:yMode val="edge"/>
          <c:x val="0.67190576316082196"/>
          <c:y val="0.28982293879931753"/>
          <c:w val="0.31237714070271588"/>
          <c:h val="0.44469024705245142"/>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18134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181345"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5</xdr:col>
      <xdr:colOff>38100</xdr:colOff>
      <xdr:row>51</xdr:row>
      <xdr:rowOff>19050</xdr:rowOff>
    </xdr:to>
    <xdr:graphicFrame macro="">
      <xdr:nvGraphicFramePr>
        <xdr:cNvPr id="12303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0</xdr:row>
      <xdr:rowOff>38100</xdr:rowOff>
    </xdr:from>
    <xdr:to>
      <xdr:col>1</xdr:col>
      <xdr:colOff>1676400</xdr:colOff>
      <xdr:row>2</xdr:row>
      <xdr:rowOff>142875</xdr:rowOff>
    </xdr:to>
    <xdr:pic>
      <xdr:nvPicPr>
        <xdr:cNvPr id="123033" name="Imagen 4" descr="C:\Documents and Settings\Administrador\Escritorio\logo meci alcadia.jpg"/>
        <xdr:cNvPicPr>
          <a:picLocks noChangeAspect="1" noChangeArrowheads="1"/>
        </xdr:cNvPicPr>
      </xdr:nvPicPr>
      <xdr:blipFill>
        <a:blip xmlns:r="http://schemas.openxmlformats.org/officeDocument/2006/relationships" r:embed="rId2" cstate="print"/>
        <a:srcRect/>
        <a:stretch>
          <a:fillRect/>
        </a:stretch>
      </xdr:blipFill>
      <xdr:spPr bwMode="auto">
        <a:xfrm>
          <a:off x="295275" y="38100"/>
          <a:ext cx="1495425" cy="571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155</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145</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144</v>
      </c>
      <c r="D11" s="154"/>
      <c r="E11" s="26" t="s">
        <v>66</v>
      </c>
      <c r="F11" s="157" t="s">
        <v>146</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136</v>
      </c>
      <c r="D13" s="154"/>
      <c r="E13" s="26" t="s">
        <v>67</v>
      </c>
      <c r="F13" s="158" t="s">
        <v>147</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229</v>
      </c>
      <c r="D15" s="161"/>
      <c r="E15" s="81" t="s">
        <v>68</v>
      </c>
      <c r="F15" s="162" t="s">
        <v>148</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149</v>
      </c>
      <c r="C20" s="80">
        <v>0.5</v>
      </c>
      <c r="D20" s="126" t="s">
        <v>223</v>
      </c>
      <c r="E20" s="67">
        <v>100</v>
      </c>
      <c r="F20" s="67" t="s">
        <v>107</v>
      </c>
      <c r="G20" s="66" t="s">
        <v>224</v>
      </c>
      <c r="H20" s="69" t="s">
        <v>304</v>
      </c>
      <c r="I20" s="70">
        <v>60000000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225</v>
      </c>
      <c r="C26" s="62">
        <v>2</v>
      </c>
      <c r="D26" s="63">
        <v>2</v>
      </c>
      <c r="E26" s="63">
        <v>10</v>
      </c>
      <c r="F26" s="63">
        <v>40</v>
      </c>
      <c r="G26" s="63">
        <v>20</v>
      </c>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0.02</v>
      </c>
      <c r="D28" s="61">
        <f>IF($J$20=1,IF((SUM(C26:D26)/D27)&gt;=1,1,(SUM(C26:D26)/D27)),IF($J$20=2,IF((1-(SUM(C26:D26)/D27))&lt;=0,0,1-(SUM(C26:D26)/D27)),""))</f>
        <v>0.04</v>
      </c>
      <c r="E28" s="61">
        <f>IF($J$20=1,IF((SUM(C26:E26)/E27)&gt;=1,1,(SUM(C26:E26)/E27)),IF($J$20=2,IF((1-(SUM(C26:E26)/E27))&lt;=0,0,1-(SUM(C26:E26)/E27)),""))</f>
        <v>0.14000000000000001</v>
      </c>
      <c r="F28" s="61">
        <f>IF($J$20=1,IF((SUM(C26:F26)/F27)&gt;=1,1,(SUM(C26:F26)/F27)),IF($J$20=2,IF((1-(SUM(C26:F26)/F27))&lt;=0,0,1-(SUM(C26:F26)/F27)),""))</f>
        <v>0.54</v>
      </c>
      <c r="G28" s="61">
        <f>IF($J$20=1,IF((SUM(C26:G26)/G27)&gt;=1,1,(SUM(C26:G26)/G27)),IF($J$20=2,IF((1-(SUM(C26:G26)/G27))&lt;=0,0,1-(SUM(C26:G26)/G27)),""))</f>
        <v>0.74</v>
      </c>
      <c r="H28" s="61">
        <f>IF($J$20=1,IF((SUM(C26:H26)/H27)&gt;=1,1,(SUM(C26:H26)/H27)),IF($J$20=2,IF((1-(SUM(C26:H26)/H27))&lt;=0,0,1-(SUM(C26:H26)/H27)),""))</f>
        <v>0.74</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v>440000</v>
      </c>
      <c r="D31" s="44">
        <v>1380000</v>
      </c>
      <c r="E31" s="44">
        <v>1449200</v>
      </c>
      <c r="F31" s="44">
        <v>3000000</v>
      </c>
      <c r="G31" s="44">
        <v>40000000</v>
      </c>
      <c r="H31" s="45"/>
    </row>
    <row r="32" spans="2:11" ht="26.25" thickBot="1">
      <c r="B32" s="37" t="s">
        <v>43</v>
      </c>
      <c r="C32" s="17">
        <f>(C31/$I20)</f>
        <v>7.3333333333333332E-3</v>
      </c>
      <c r="D32" s="17">
        <f>(D31/$I20)+C32</f>
        <v>3.0333333333333334E-2</v>
      </c>
      <c r="E32" s="17">
        <f>(E31/$I20)+D32</f>
        <v>5.4486666666666669E-2</v>
      </c>
      <c r="F32" s="17">
        <f>(F31/$I20)+E32</f>
        <v>0.10448666666666667</v>
      </c>
      <c r="G32" s="17">
        <f>(G31/$I20)+F32</f>
        <v>0.77115333333333336</v>
      </c>
      <c r="H32" s="18">
        <f>(H31/$I20)+G32</f>
        <v>0.77115333333333336</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184" t="s">
        <v>192</v>
      </c>
      <c r="H35" s="185"/>
      <c r="I35" s="185"/>
      <c r="J35" s="185"/>
      <c r="K35" s="186"/>
      <c r="L35" s="193"/>
      <c r="M35" s="194"/>
      <c r="N35" s="194"/>
      <c r="O35" s="195"/>
    </row>
    <row r="36" spans="1:17" ht="9" customHeight="1">
      <c r="A36" s="1"/>
      <c r="B36" s="1"/>
      <c r="C36" s="9"/>
      <c r="D36" s="1"/>
      <c r="E36" s="1"/>
      <c r="F36" s="183"/>
      <c r="G36" s="187"/>
      <c r="H36" s="188"/>
      <c r="I36" s="188"/>
      <c r="J36" s="188"/>
      <c r="K36" s="189"/>
      <c r="L36" s="196"/>
      <c r="M36" s="197"/>
      <c r="N36" s="197"/>
      <c r="O36" s="198"/>
      <c r="P36" s="1"/>
      <c r="Q36" s="1"/>
    </row>
    <row r="37" spans="1:17" ht="29.25" customHeight="1">
      <c r="A37" s="1"/>
      <c r="B37" s="1"/>
      <c r="C37" s="1"/>
      <c r="D37" s="1"/>
      <c r="E37" s="1"/>
      <c r="F37" s="183"/>
      <c r="G37" s="190"/>
      <c r="H37" s="191"/>
      <c r="I37" s="191"/>
      <c r="J37" s="191"/>
      <c r="K37" s="192"/>
      <c r="L37" s="199"/>
      <c r="M37" s="200"/>
      <c r="N37" s="200"/>
      <c r="O37" s="201"/>
      <c r="P37" s="1"/>
      <c r="Q37" s="1"/>
    </row>
    <row r="38" spans="1:17" ht="12.75" customHeight="1">
      <c r="A38" s="1"/>
      <c r="B38" s="1"/>
      <c r="C38" s="1"/>
      <c r="D38" s="1"/>
      <c r="E38" s="1"/>
      <c r="F38" s="183" t="s">
        <v>54</v>
      </c>
      <c r="G38" s="184" t="s">
        <v>193</v>
      </c>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t="s">
        <v>194</v>
      </c>
      <c r="H41" s="203"/>
      <c r="I41" s="203"/>
      <c r="J41" s="203"/>
      <c r="K41" s="204"/>
      <c r="L41" s="184"/>
      <c r="M41" s="203"/>
      <c r="N41" s="203"/>
      <c r="O41" s="204"/>
      <c r="P41" s="1"/>
      <c r="Q41" s="1"/>
    </row>
    <row r="42" spans="1:17" ht="89.25" customHeight="1">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t="s">
        <v>226</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ht="78" customHeight="1">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246</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ht="33" customHeight="1">
      <c r="B57" s="83" t="s">
        <v>150</v>
      </c>
      <c r="C57" s="84"/>
      <c r="D57" s="85"/>
      <c r="E57" s="84" t="s">
        <v>100</v>
      </c>
      <c r="F57" s="92" t="s">
        <v>100</v>
      </c>
      <c r="G57" s="92" t="s">
        <v>100</v>
      </c>
      <c r="H57" s="86" t="s">
        <v>100</v>
      </c>
      <c r="I57" s="86" t="s">
        <v>100</v>
      </c>
      <c r="J57" s="86" t="s">
        <v>100</v>
      </c>
      <c r="K57" s="86" t="s">
        <v>100</v>
      </c>
      <c r="L57" s="92" t="s">
        <v>100</v>
      </c>
      <c r="M57" s="92" t="s">
        <v>100</v>
      </c>
      <c r="N57" s="92" t="s">
        <v>100</v>
      </c>
      <c r="O57" s="82">
        <f>COUNTA(C57:N57)</f>
        <v>10</v>
      </c>
      <c r="P57" s="47"/>
      <c r="Q57" s="47"/>
    </row>
    <row r="58" spans="1:17" s="46" customFormat="1" ht="43.5" customHeight="1">
      <c r="B58" s="83" t="s">
        <v>151</v>
      </c>
      <c r="C58" s="84"/>
      <c r="D58" s="85"/>
      <c r="E58" s="84" t="s">
        <v>100</v>
      </c>
      <c r="F58" s="92" t="s">
        <v>100</v>
      </c>
      <c r="G58" s="92" t="s">
        <v>100</v>
      </c>
      <c r="H58" s="86" t="s">
        <v>100</v>
      </c>
      <c r="I58" s="86" t="s">
        <v>100</v>
      </c>
      <c r="J58" s="86" t="s">
        <v>100</v>
      </c>
      <c r="K58" s="86" t="s">
        <v>100</v>
      </c>
      <c r="L58" s="92" t="s">
        <v>100</v>
      </c>
      <c r="M58" s="92" t="s">
        <v>100</v>
      </c>
      <c r="N58" s="92" t="s">
        <v>100</v>
      </c>
      <c r="O58" s="82">
        <f>COUNTA(C58:N58)</f>
        <v>10</v>
      </c>
      <c r="P58" s="47"/>
      <c r="Q58" s="47"/>
    </row>
    <row r="59" spans="1:17" s="46" customFormat="1" ht="70.5" customHeight="1">
      <c r="B59" s="83" t="s">
        <v>152</v>
      </c>
      <c r="C59" s="84"/>
      <c r="D59" s="85"/>
      <c r="E59" s="84" t="s">
        <v>100</v>
      </c>
      <c r="F59" s="92" t="s">
        <v>100</v>
      </c>
      <c r="G59" s="92" t="s">
        <v>100</v>
      </c>
      <c r="H59" s="86" t="s">
        <v>100</v>
      </c>
      <c r="I59" s="86" t="s">
        <v>100</v>
      </c>
      <c r="J59" s="86" t="s">
        <v>100</v>
      </c>
      <c r="K59" s="86" t="s">
        <v>100</v>
      </c>
      <c r="L59" s="92" t="s">
        <v>100</v>
      </c>
      <c r="M59" s="92" t="s">
        <v>100</v>
      </c>
      <c r="N59" s="92" t="s">
        <v>100</v>
      </c>
      <c r="O59" s="82"/>
      <c r="P59" s="47"/>
      <c r="Q59" s="47"/>
    </row>
    <row r="60" spans="1:17" s="46" customFormat="1" ht="48" customHeight="1">
      <c r="B60" s="83" t="s">
        <v>153</v>
      </c>
      <c r="C60" s="84"/>
      <c r="D60" s="85"/>
      <c r="E60" s="84" t="s">
        <v>100</v>
      </c>
      <c r="F60" s="92" t="s">
        <v>100</v>
      </c>
      <c r="G60" s="92" t="s">
        <v>100</v>
      </c>
      <c r="H60" s="86" t="s">
        <v>100</v>
      </c>
      <c r="I60" s="86" t="s">
        <v>100</v>
      </c>
      <c r="J60" s="86" t="s">
        <v>100</v>
      </c>
      <c r="K60" s="86" t="s">
        <v>100</v>
      </c>
      <c r="L60" s="92" t="s">
        <v>100</v>
      </c>
      <c r="M60" s="92" t="s">
        <v>100</v>
      </c>
      <c r="N60" s="92" t="s">
        <v>100</v>
      </c>
      <c r="O60" s="82"/>
      <c r="P60" s="47"/>
      <c r="Q60" s="47"/>
    </row>
    <row r="61" spans="1:17" s="46" customFormat="1">
      <c r="B61" s="83"/>
      <c r="C61" s="84"/>
      <c r="D61" s="85"/>
      <c r="E61" s="84"/>
      <c r="F61" s="92"/>
      <c r="G61" s="92"/>
      <c r="H61" s="86"/>
      <c r="I61" s="86"/>
      <c r="J61" s="86"/>
      <c r="K61" s="86"/>
      <c r="L61" s="92"/>
      <c r="M61" s="92"/>
      <c r="N61" s="92"/>
      <c r="O61" s="82"/>
      <c r="P61" s="47"/>
      <c r="Q61" s="47"/>
    </row>
    <row r="62" spans="1:17" s="46" customFormat="1">
      <c r="B62" s="83"/>
      <c r="C62" s="84"/>
      <c r="D62" s="85"/>
      <c r="E62" s="84"/>
      <c r="F62" s="92"/>
      <c r="G62" s="92"/>
      <c r="H62" s="86"/>
      <c r="I62" s="86"/>
      <c r="J62" s="86"/>
      <c r="K62" s="86"/>
      <c r="L62" s="92"/>
      <c r="M62" s="92"/>
      <c r="N62" s="92"/>
      <c r="O62" s="82"/>
      <c r="P62" s="47"/>
      <c r="Q62" s="47"/>
    </row>
    <row r="63" spans="1:17" s="46" customFormat="1">
      <c r="B63" s="83"/>
      <c r="C63" s="84"/>
      <c r="D63" s="85"/>
      <c r="E63" s="84"/>
      <c r="F63" s="92"/>
      <c r="G63" s="92"/>
      <c r="H63" s="86"/>
      <c r="I63" s="86"/>
      <c r="J63" s="86"/>
      <c r="K63" s="86"/>
      <c r="L63" s="92"/>
      <c r="M63" s="92"/>
      <c r="N63" s="92"/>
      <c r="O63" s="82"/>
      <c r="P63" s="47"/>
      <c r="Q63" s="47"/>
    </row>
    <row r="64" spans="1:17" s="46" customFormat="1">
      <c r="B64" s="83"/>
      <c r="C64" s="84"/>
      <c r="D64" s="85"/>
      <c r="E64" s="84"/>
      <c r="F64" s="92"/>
      <c r="G64" s="92"/>
      <c r="H64" s="86"/>
      <c r="I64" s="86"/>
      <c r="J64" s="86"/>
      <c r="K64" s="86"/>
      <c r="L64" s="92"/>
      <c r="M64" s="92"/>
      <c r="N64" s="92"/>
      <c r="O64" s="82"/>
      <c r="P64" s="47"/>
      <c r="Q64" s="47"/>
    </row>
    <row r="65" spans="2:18" s="46" customFormat="1">
      <c r="B65" s="83"/>
      <c r="C65" s="84"/>
      <c r="D65" s="85"/>
      <c r="E65" s="84"/>
      <c r="F65" s="92"/>
      <c r="G65" s="92"/>
      <c r="H65" s="86"/>
      <c r="I65" s="86"/>
      <c r="J65" s="86"/>
      <c r="K65" s="86"/>
      <c r="L65" s="92"/>
      <c r="M65" s="92"/>
      <c r="N65" s="92"/>
      <c r="O65" s="82"/>
      <c r="P65" s="47"/>
      <c r="Q65" s="47"/>
    </row>
    <row r="66" spans="2:18" s="46" customFormat="1">
      <c r="B66" s="83"/>
      <c r="C66" s="84"/>
      <c r="D66" s="85"/>
      <c r="E66" s="84"/>
      <c r="F66" s="92"/>
      <c r="G66" s="92"/>
      <c r="H66" s="86"/>
      <c r="I66" s="86"/>
      <c r="J66" s="86"/>
      <c r="K66" s="86"/>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47" priority="1">
      <formula>"($C$31&gt;0.9)"</formula>
    </cfRule>
    <cfRule type="cellIs" dxfId="46" priority="2" operator="between">
      <formula>"$C$31=0.6"</formula>
      <formula>"$C$31=0.89"</formula>
    </cfRule>
    <cfRule type="expression" dxfId="45" priority="3">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40" max="14" man="1"/>
  </rowBreaks>
  <drawing r:id="rId2"/>
  <legacyDrawing r:id="rId3"/>
</worksheet>
</file>

<file path=xl/worksheets/sheet2.xml><?xml version="1.0" encoding="utf-8"?>
<worksheet xmlns="http://schemas.openxmlformats.org/spreadsheetml/2006/main" xmlns:r="http://schemas.openxmlformats.org/officeDocument/2006/relationships">
  <dimension ref="A1:T84"/>
  <sheetViews>
    <sheetView view="pageBreakPreview" topLeftCell="A25" zoomScale="70" zoomScaleNormal="100" zoomScaleSheetLayoutView="70" workbookViewId="0">
      <selection activeCell="G50" sqref="G50:K52"/>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3"/>
      <c r="D4" s="3"/>
      <c r="E4" s="3"/>
      <c r="F4" s="3"/>
      <c r="G4" s="3"/>
      <c r="H4" s="3"/>
      <c r="I4" s="3"/>
      <c r="J4" s="3"/>
      <c r="K4" s="3"/>
      <c r="L4" s="3"/>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227</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228</v>
      </c>
      <c r="D15" s="161"/>
      <c r="E15" s="81" t="s">
        <v>68</v>
      </c>
      <c r="F15" s="162" t="s">
        <v>82</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28" t="s">
        <v>22</v>
      </c>
      <c r="E19" s="29" t="s">
        <v>23</v>
      </c>
      <c r="F19" s="29" t="s">
        <v>24</v>
      </c>
      <c r="G19" s="29" t="s">
        <v>72</v>
      </c>
      <c r="H19" s="176"/>
      <c r="I19" s="176"/>
      <c r="J19" s="177"/>
      <c r="K19" s="177"/>
    </row>
    <row r="20" spans="2:11" ht="126.75" customHeight="1">
      <c r="B20" s="65" t="s">
        <v>81</v>
      </c>
      <c r="C20" s="80">
        <v>0.15</v>
      </c>
      <c r="D20" s="68" t="s">
        <v>83</v>
      </c>
      <c r="E20" s="67">
        <v>50</v>
      </c>
      <c r="F20" s="67" t="s">
        <v>84</v>
      </c>
      <c r="G20" s="66" t="s">
        <v>85</v>
      </c>
      <c r="H20" s="69" t="s">
        <v>188</v>
      </c>
      <c r="I20" s="70">
        <v>124422472</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v>5</v>
      </c>
      <c r="E26" s="63">
        <v>15</v>
      </c>
      <c r="F26" s="63">
        <v>25</v>
      </c>
      <c r="G26" s="63">
        <v>4</v>
      </c>
      <c r="H26" s="64"/>
    </row>
    <row r="27" spans="2:11" ht="36.75" customHeight="1" thickBot="1">
      <c r="B27" s="72" t="s">
        <v>87</v>
      </c>
      <c r="C27" s="14">
        <f>E20</f>
        <v>50</v>
      </c>
      <c r="D27" s="15">
        <f>E20</f>
        <v>50</v>
      </c>
      <c r="E27" s="15">
        <f>E20</f>
        <v>50</v>
      </c>
      <c r="F27" s="15">
        <f>E20</f>
        <v>50</v>
      </c>
      <c r="G27" s="15">
        <f>E20</f>
        <v>50</v>
      </c>
      <c r="H27" s="15">
        <f>E20</f>
        <v>50</v>
      </c>
    </row>
    <row r="28" spans="2:11" ht="29.25" customHeight="1" thickBot="1">
      <c r="B28" s="16" t="s">
        <v>38</v>
      </c>
      <c r="C28" s="61">
        <f>IF($J$20=1,IF((C26/C27)&gt;=1,1,(C26/C27)),IF($J$20=2,IF((1-(C26/C27))&lt;=0,0,1-(C26/C27)),""))</f>
        <v>0</v>
      </c>
      <c r="D28" s="61">
        <f>IF($J$20=1,IF((SUM(C26:D26)/D27)&gt;=1,1,(SUM(C26:D26)/D27)),IF($J$20=2,IF((1-(SUM(C26:D26)/D27))&lt;=0,0,1-(SUM(C26:D26)/D27)),""))</f>
        <v>0.1</v>
      </c>
      <c r="E28" s="61">
        <f>IF($J$20=1,IF((SUM(C26:E26)/E27)&gt;=1,1,(SUM(C26:E26)/E27)),IF($J$20=2,IF((1-(SUM(C26:E26)/E27))&lt;=0,0,1-(SUM(C26:E26)/E27)),""))</f>
        <v>0.4</v>
      </c>
      <c r="F28" s="61">
        <f>IF($J$20=1,IF((SUM(C26:F26)/F27)&gt;=1,1,(SUM(C26:F26)/F27)),IF($J$20=2,IF((1-(SUM(C26:F26)/F27))&lt;=0,0,1-(SUM(C26:F26)/F27)),""))</f>
        <v>0.9</v>
      </c>
      <c r="G28" s="61">
        <f>IF($J$20=1,IF((SUM(C26:G26)/G27)&gt;=1,1,(SUM(C26:G26)/G27)),IF($J$20=2,IF((1-(SUM(C26:G26)/G27))&lt;=0,0,1-(SUM(C26:G26)/G27)),""))</f>
        <v>0.98</v>
      </c>
      <c r="H28" s="61">
        <f>IF($J$20=1,IF((SUM(C26:H26)/H27)&gt;=1,1,(SUM(C26:H26)/H27)),IF($J$20=2,IF((1-(SUM(C26:H26)/H27))&lt;=0,0,1-(SUM(C26:H26)/H27)),""))</f>
        <v>0.98</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v>88000000</v>
      </c>
      <c r="H31" s="45"/>
    </row>
    <row r="32" spans="2:11" ht="26.25" thickBot="1">
      <c r="B32" s="37" t="s">
        <v>43</v>
      </c>
      <c r="C32" s="17">
        <f>(C31/$I20)</f>
        <v>0</v>
      </c>
      <c r="D32" s="17">
        <f>(D31/$I20)+C32</f>
        <v>0</v>
      </c>
      <c r="E32" s="17">
        <f>(E31/$I20)+D32</f>
        <v>0</v>
      </c>
      <c r="F32" s="17">
        <f>(F31/$I20)+E32</f>
        <v>0</v>
      </c>
      <c r="G32" s="17">
        <f>(G31/$I20)+F32</f>
        <v>0.70726773536536069</v>
      </c>
      <c r="H32" s="18">
        <f>(H31/$I20)+G32</f>
        <v>0.70726773536536069</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51"/>
      <c r="K34" s="51"/>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t="s">
        <v>169</v>
      </c>
      <c r="H38" s="185"/>
      <c r="I38" s="185"/>
      <c r="J38" s="185"/>
      <c r="K38" s="186"/>
      <c r="L38" s="202"/>
      <c r="M38" s="202"/>
      <c r="N38" s="202"/>
      <c r="O38" s="202"/>
      <c r="P38" s="1"/>
      <c r="Q38" s="1"/>
    </row>
    <row r="39" spans="1:17" ht="13.5" customHeight="1">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ht="17.25" customHeight="1">
      <c r="A41" s="1"/>
      <c r="B41" s="1"/>
      <c r="C41" s="1"/>
      <c r="D41" s="1"/>
      <c r="E41" s="1"/>
      <c r="F41" s="183" t="s">
        <v>55</v>
      </c>
      <c r="G41" s="184" t="s">
        <v>179</v>
      </c>
      <c r="H41" s="203"/>
      <c r="I41" s="203"/>
      <c r="J41" s="203"/>
      <c r="K41" s="204"/>
      <c r="L41" s="184"/>
      <c r="M41" s="203"/>
      <c r="N41" s="203"/>
      <c r="O41" s="204"/>
      <c r="P41" s="1"/>
      <c r="Q41" s="1"/>
    </row>
    <row r="42" spans="1:17" ht="9" customHeight="1">
      <c r="A42" s="1"/>
      <c r="B42" s="1"/>
      <c r="C42" s="1"/>
      <c r="D42" s="1"/>
      <c r="E42" s="1"/>
      <c r="F42" s="183"/>
      <c r="G42" s="205"/>
      <c r="H42" s="206"/>
      <c r="I42" s="206"/>
      <c r="J42" s="206"/>
      <c r="K42" s="207"/>
      <c r="L42" s="205"/>
      <c r="M42" s="206"/>
      <c r="N42" s="206"/>
      <c r="O42" s="207"/>
      <c r="P42" s="1"/>
      <c r="Q42" s="1"/>
    </row>
    <row r="43" spans="1:17" ht="16.5" hidden="1" customHeight="1">
      <c r="A43" s="1"/>
      <c r="B43" s="1"/>
      <c r="C43" s="1"/>
      <c r="D43" s="1"/>
      <c r="E43" s="1"/>
      <c r="F43" s="183"/>
      <c r="G43" s="208"/>
      <c r="H43" s="209"/>
      <c r="I43" s="209"/>
      <c r="J43" s="209"/>
      <c r="K43" s="210"/>
      <c r="L43" s="208"/>
      <c r="M43" s="209"/>
      <c r="N43" s="209"/>
      <c r="O43" s="210"/>
      <c r="P43" s="1"/>
      <c r="Q43" s="1"/>
    </row>
    <row r="44" spans="1:17" ht="33" customHeight="1">
      <c r="A44" s="1"/>
      <c r="B44" s="1"/>
      <c r="C44" s="1"/>
      <c r="D44" s="1"/>
      <c r="E44" s="1"/>
      <c r="F44" s="183" t="s">
        <v>50</v>
      </c>
      <c r="G44" s="184" t="s">
        <v>180</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247</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t="s">
        <v>308</v>
      </c>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39" t="s">
        <v>31</v>
      </c>
      <c r="G56" s="39" t="s">
        <v>30</v>
      </c>
      <c r="H56" s="40" t="s">
        <v>32</v>
      </c>
      <c r="I56" s="40" t="s">
        <v>32</v>
      </c>
      <c r="J56" s="40" t="s">
        <v>31</v>
      </c>
      <c r="K56" s="40" t="s">
        <v>33</v>
      </c>
      <c r="L56" s="39" t="s">
        <v>34</v>
      </c>
      <c r="M56" s="39" t="s">
        <v>35</v>
      </c>
      <c r="N56" s="39" t="s">
        <v>36</v>
      </c>
      <c r="O56" s="219"/>
      <c r="P56" s="1"/>
      <c r="Q56" s="1"/>
    </row>
    <row r="57" spans="1:17" s="46" customFormat="1">
      <c r="B57" s="83"/>
      <c r="C57" s="84"/>
      <c r="D57" s="85"/>
      <c r="E57" s="84"/>
      <c r="F57" s="78"/>
      <c r="G57" s="78"/>
      <c r="H57" s="86"/>
      <c r="I57" s="86"/>
      <c r="J57" s="86"/>
      <c r="K57" s="86"/>
      <c r="L57" s="78"/>
      <c r="M57" s="78"/>
      <c r="N57" s="78"/>
      <c r="O57" s="82">
        <f>COUNTA(C57:N57)</f>
        <v>0</v>
      </c>
      <c r="P57" s="47"/>
      <c r="Q57" s="47"/>
    </row>
    <row r="58" spans="1:17" s="46" customFormat="1" ht="38.25">
      <c r="B58" s="83" t="s">
        <v>88</v>
      </c>
      <c r="C58" s="84"/>
      <c r="D58" s="85"/>
      <c r="E58" s="84"/>
      <c r="F58" s="78"/>
      <c r="G58" s="78" t="s">
        <v>100</v>
      </c>
      <c r="H58" s="86"/>
      <c r="I58" s="86"/>
      <c r="J58" s="86"/>
      <c r="K58" s="86"/>
      <c r="L58" s="78"/>
      <c r="M58" s="78"/>
      <c r="N58" s="78"/>
      <c r="O58" s="82">
        <f>COUNTA(C58:N58)</f>
        <v>1</v>
      </c>
      <c r="P58" s="47"/>
      <c r="Q58" s="47"/>
    </row>
    <row r="59" spans="1:17" s="46" customFormat="1" ht="51">
      <c r="B59" s="83" t="s">
        <v>96</v>
      </c>
      <c r="C59" s="84"/>
      <c r="D59" s="85"/>
      <c r="E59" s="84"/>
      <c r="F59" s="78"/>
      <c r="G59" s="78"/>
      <c r="H59" s="86" t="s">
        <v>100</v>
      </c>
      <c r="I59" s="86"/>
      <c r="J59" s="86"/>
      <c r="K59" s="86"/>
      <c r="L59" s="78"/>
      <c r="M59" s="78"/>
      <c r="N59" s="78"/>
      <c r="O59" s="82"/>
      <c r="P59" s="47"/>
      <c r="Q59" s="47"/>
    </row>
    <row r="60" spans="1:17" s="46" customFormat="1" ht="51">
      <c r="B60" s="83" t="s">
        <v>97</v>
      </c>
      <c r="C60" s="84"/>
      <c r="D60" s="85"/>
      <c r="E60" s="84"/>
      <c r="F60" s="78"/>
      <c r="G60" s="78"/>
      <c r="H60" s="86" t="s">
        <v>100</v>
      </c>
      <c r="I60" s="86" t="s">
        <v>100</v>
      </c>
      <c r="J60" s="86"/>
      <c r="K60" s="86"/>
      <c r="L60" s="78"/>
      <c r="M60" s="78"/>
      <c r="N60" s="78"/>
      <c r="O60" s="82"/>
      <c r="P60" s="47"/>
      <c r="Q60" s="47"/>
    </row>
    <row r="61" spans="1:17" s="46" customFormat="1" ht="27" customHeight="1">
      <c r="B61" s="83" t="s">
        <v>98</v>
      </c>
      <c r="C61" s="84"/>
      <c r="D61" s="85"/>
      <c r="E61" s="84"/>
      <c r="F61" s="78"/>
      <c r="G61" s="78"/>
      <c r="H61" s="86"/>
      <c r="I61" s="86" t="s">
        <v>100</v>
      </c>
      <c r="J61" s="86"/>
      <c r="K61" s="86"/>
      <c r="L61" s="78"/>
      <c r="M61" s="78"/>
      <c r="N61" s="78"/>
      <c r="O61" s="82"/>
      <c r="P61" s="47"/>
      <c r="Q61" s="47"/>
    </row>
    <row r="62" spans="1:17" s="46" customFormat="1" ht="78.75" customHeight="1">
      <c r="B62" s="83" t="s">
        <v>99</v>
      </c>
      <c r="C62" s="84"/>
      <c r="D62" s="85"/>
      <c r="E62" s="84"/>
      <c r="F62" s="78"/>
      <c r="G62" s="78"/>
      <c r="H62" s="86"/>
      <c r="I62" s="86" t="s">
        <v>100</v>
      </c>
      <c r="J62" s="86"/>
      <c r="K62" s="86"/>
      <c r="L62" s="78"/>
      <c r="M62" s="78"/>
      <c r="N62" s="78"/>
      <c r="O62" s="82"/>
      <c r="P62" s="47"/>
      <c r="Q62" s="47"/>
    </row>
    <row r="63" spans="1:17" s="46" customFormat="1">
      <c r="B63" s="83"/>
      <c r="C63" s="84"/>
      <c r="D63" s="85"/>
      <c r="E63" s="84"/>
      <c r="F63" s="78"/>
      <c r="G63" s="78"/>
      <c r="H63" s="86"/>
      <c r="I63" s="86"/>
      <c r="J63" s="86"/>
      <c r="K63" s="86"/>
      <c r="L63" s="78"/>
      <c r="M63" s="78"/>
      <c r="N63" s="78"/>
      <c r="O63" s="82"/>
      <c r="P63" s="47"/>
      <c r="Q63" s="47"/>
    </row>
    <row r="64" spans="1:17" s="46" customFormat="1">
      <c r="B64" s="83"/>
      <c r="C64" s="84"/>
      <c r="D64" s="85"/>
      <c r="E64" s="84"/>
      <c r="F64" s="78"/>
      <c r="G64" s="78"/>
      <c r="H64" s="86"/>
      <c r="I64" s="86"/>
      <c r="J64" s="86"/>
      <c r="K64" s="86"/>
      <c r="L64" s="78"/>
      <c r="M64" s="78"/>
      <c r="N64" s="78"/>
      <c r="O64" s="82"/>
      <c r="P64" s="47"/>
      <c r="Q64" s="47"/>
    </row>
    <row r="65" spans="2:18" s="46" customFormat="1">
      <c r="B65" s="83"/>
      <c r="C65" s="84"/>
      <c r="D65" s="85"/>
      <c r="E65" s="84"/>
      <c r="F65" s="78"/>
      <c r="G65" s="78"/>
      <c r="H65" s="86"/>
      <c r="I65" s="86"/>
      <c r="J65" s="86"/>
      <c r="K65" s="86"/>
      <c r="L65" s="78"/>
      <c r="M65" s="78"/>
      <c r="N65" s="78"/>
      <c r="O65" s="82"/>
      <c r="P65" s="47"/>
      <c r="Q65" s="47"/>
    </row>
    <row r="66" spans="2:18" s="46" customFormat="1">
      <c r="B66" s="83"/>
      <c r="C66" s="84"/>
      <c r="D66" s="85"/>
      <c r="E66" s="84"/>
      <c r="F66" s="78"/>
      <c r="G66" s="78"/>
      <c r="H66" s="86"/>
      <c r="I66" s="86"/>
      <c r="J66" s="86"/>
      <c r="K66" s="86"/>
      <c r="L66" s="78"/>
      <c r="M66" s="78"/>
      <c r="N66" s="78"/>
      <c r="O66" s="82"/>
      <c r="P66" s="47"/>
      <c r="Q66" s="47"/>
    </row>
    <row r="67" spans="2:18" s="46" customFormat="1">
      <c r="B67" s="83"/>
      <c r="C67" s="84"/>
      <c r="D67" s="85"/>
      <c r="E67" s="84"/>
      <c r="F67" s="78"/>
      <c r="G67" s="78"/>
      <c r="H67" s="86"/>
      <c r="I67" s="86"/>
      <c r="J67" s="86"/>
      <c r="K67" s="86"/>
      <c r="L67" s="78"/>
      <c r="M67" s="78"/>
      <c r="N67" s="78"/>
      <c r="O67" s="82"/>
      <c r="P67" s="47"/>
      <c r="Q67" s="47"/>
    </row>
    <row r="68" spans="2:18" s="46" customFormat="1">
      <c r="B68" s="83"/>
      <c r="C68" s="84"/>
      <c r="D68" s="85"/>
      <c r="E68" s="84"/>
      <c r="F68" s="78"/>
      <c r="G68" s="78"/>
      <c r="H68" s="86"/>
      <c r="I68" s="86"/>
      <c r="J68" s="86"/>
      <c r="K68" s="86"/>
      <c r="L68" s="78"/>
      <c r="M68" s="78"/>
      <c r="N68" s="78"/>
      <c r="O68" s="82"/>
      <c r="P68" s="47"/>
      <c r="Q68" s="47"/>
    </row>
    <row r="69" spans="2:18" s="46" customFormat="1">
      <c r="B69" s="83"/>
      <c r="C69" s="84"/>
      <c r="D69" s="85"/>
      <c r="E69" s="84"/>
      <c r="F69" s="78"/>
      <c r="G69" s="78"/>
      <c r="H69" s="86"/>
      <c r="I69" s="86"/>
      <c r="J69" s="86"/>
      <c r="K69" s="86"/>
      <c r="L69" s="78"/>
      <c r="M69" s="78"/>
      <c r="N69" s="78"/>
      <c r="O69" s="82"/>
      <c r="P69" s="47"/>
      <c r="Q69" s="47"/>
    </row>
    <row r="70" spans="2:18" s="46" customFormat="1">
      <c r="B70" s="83"/>
      <c r="C70" s="84"/>
      <c r="D70" s="85"/>
      <c r="E70" s="84"/>
      <c r="F70" s="78"/>
      <c r="G70" s="78"/>
      <c r="H70" s="86"/>
      <c r="I70" s="86"/>
      <c r="J70" s="86"/>
      <c r="K70" s="86"/>
      <c r="L70" s="78"/>
      <c r="M70" s="78"/>
      <c r="N70" s="78"/>
      <c r="O70" s="82"/>
      <c r="P70" s="47"/>
      <c r="Q70" s="47"/>
    </row>
    <row r="71" spans="2:18" s="46" customFormat="1">
      <c r="B71" s="83"/>
      <c r="C71" s="84"/>
      <c r="D71" s="85"/>
      <c r="E71" s="84"/>
      <c r="F71" s="78"/>
      <c r="G71" s="78"/>
      <c r="H71" s="86"/>
      <c r="I71" s="86"/>
      <c r="J71" s="86"/>
      <c r="K71" s="86"/>
      <c r="L71" s="78"/>
      <c r="M71" s="78"/>
      <c r="N71" s="78"/>
      <c r="O71" s="82"/>
      <c r="P71" s="47"/>
      <c r="Q71" s="47"/>
    </row>
    <row r="72" spans="2:18" s="46" customFormat="1">
      <c r="B72" s="83"/>
      <c r="C72" s="84"/>
      <c r="D72" s="85"/>
      <c r="E72" s="84"/>
      <c r="F72" s="78"/>
      <c r="G72" s="78"/>
      <c r="H72" s="86"/>
      <c r="I72" s="86"/>
      <c r="J72" s="86"/>
      <c r="K72" s="86"/>
      <c r="L72" s="78"/>
      <c r="M72" s="78"/>
      <c r="N72" s="78"/>
      <c r="O72" s="82"/>
      <c r="P72" s="47"/>
      <c r="Q72" s="47"/>
    </row>
    <row r="73" spans="2:18" s="46" customFormat="1">
      <c r="B73" s="83"/>
      <c r="C73" s="84"/>
      <c r="D73" s="85"/>
      <c r="E73" s="84"/>
      <c r="F73" s="78"/>
      <c r="G73" s="78"/>
      <c r="H73" s="86"/>
      <c r="I73" s="86"/>
      <c r="J73" s="86"/>
      <c r="K73" s="86"/>
      <c r="L73" s="78"/>
      <c r="M73" s="78"/>
      <c r="N73" s="78"/>
      <c r="O73" s="82"/>
      <c r="P73" s="47"/>
      <c r="Q73" s="47"/>
    </row>
    <row r="74" spans="2:18" s="46" customFormat="1">
      <c r="B74" s="83"/>
      <c r="C74" s="84"/>
      <c r="D74" s="85"/>
      <c r="E74" s="84"/>
      <c r="F74" s="78"/>
      <c r="G74" s="78"/>
      <c r="H74" s="86"/>
      <c r="I74" s="86"/>
      <c r="J74" s="86"/>
      <c r="K74" s="86"/>
      <c r="L74" s="78"/>
      <c r="M74" s="78"/>
      <c r="N74" s="78"/>
      <c r="O74" s="82"/>
      <c r="P74" s="47"/>
      <c r="Q74" s="47"/>
    </row>
    <row r="75" spans="2:18" s="46" customFormat="1">
      <c r="B75" s="83"/>
      <c r="C75" s="84"/>
      <c r="D75" s="85"/>
      <c r="E75" s="84"/>
      <c r="F75" s="78"/>
      <c r="G75" s="78"/>
      <c r="H75" s="86"/>
      <c r="I75" s="86"/>
      <c r="J75" s="86"/>
      <c r="K75" s="86"/>
      <c r="L75" s="78"/>
      <c r="M75" s="78"/>
      <c r="N75" s="78"/>
      <c r="O75" s="82"/>
      <c r="P75" s="47"/>
      <c r="Q75" s="47"/>
    </row>
    <row r="76" spans="2:18" s="46" customFormat="1">
      <c r="B76" s="83"/>
      <c r="C76" s="84"/>
      <c r="D76" s="85"/>
      <c r="E76" s="84"/>
      <c r="F76" s="78"/>
      <c r="G76" s="78"/>
      <c r="H76" s="86"/>
      <c r="I76" s="86"/>
      <c r="J76" s="86"/>
      <c r="K76" s="86"/>
      <c r="L76" s="78"/>
      <c r="M76" s="78"/>
      <c r="N76" s="78"/>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M2:O2"/>
    <mergeCell ref="M3:O3"/>
    <mergeCell ref="C13:D13"/>
    <mergeCell ref="F13:O13"/>
    <mergeCell ref="C2:L2"/>
    <mergeCell ref="C3:L3"/>
    <mergeCell ref="C5:D5"/>
    <mergeCell ref="C9:D9"/>
    <mergeCell ref="F9:O9"/>
    <mergeCell ref="C11:D11"/>
    <mergeCell ref="F11:O11"/>
    <mergeCell ref="F5:O5"/>
    <mergeCell ref="C7:D7"/>
    <mergeCell ref="F7:O7"/>
    <mergeCell ref="B24:H24"/>
    <mergeCell ref="B30:H30"/>
    <mergeCell ref="B34:E34"/>
    <mergeCell ref="G34:I34"/>
    <mergeCell ref="C15:D15"/>
    <mergeCell ref="I18:I19"/>
    <mergeCell ref="F15:O15"/>
    <mergeCell ref="J18:K19"/>
    <mergeCell ref="J20:K20"/>
    <mergeCell ref="B22:H22"/>
    <mergeCell ref="B17:H17"/>
    <mergeCell ref="B18:B19"/>
    <mergeCell ref="C18:C19"/>
    <mergeCell ref="D18:G18"/>
    <mergeCell ref="H18:H19"/>
    <mergeCell ref="F44:F46"/>
    <mergeCell ref="G44:K46"/>
    <mergeCell ref="L34:O34"/>
    <mergeCell ref="F35:F37"/>
    <mergeCell ref="G35:K37"/>
    <mergeCell ref="L35:O37"/>
    <mergeCell ref="F38:F40"/>
    <mergeCell ref="G38:K40"/>
    <mergeCell ref="L38:O40"/>
    <mergeCell ref="F41:F43"/>
    <mergeCell ref="G41:K43"/>
    <mergeCell ref="L41:O43"/>
    <mergeCell ref="L44:O46"/>
    <mergeCell ref="B55:B56"/>
    <mergeCell ref="C55:N55"/>
    <mergeCell ref="O55:O56"/>
    <mergeCell ref="F47:F49"/>
    <mergeCell ref="G47:K49"/>
    <mergeCell ref="L47:O49"/>
    <mergeCell ref="F50:F52"/>
    <mergeCell ref="G50:K52"/>
    <mergeCell ref="L50:O52"/>
  </mergeCells>
  <phoneticPr fontId="22" type="noConversion"/>
  <conditionalFormatting sqref="C28:H28">
    <cfRule type="expression" dxfId="44" priority="1">
      <formula>"($C$31&gt;0.9)"</formula>
    </cfRule>
    <cfRule type="cellIs" dxfId="43" priority="2" operator="between">
      <formula>"$C$31=0.6"</formula>
      <formula>"$C$31=0.89"</formula>
    </cfRule>
    <cfRule type="expression" dxfId="4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3.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3"/>
      <c r="D4" s="3"/>
      <c r="E4" s="3"/>
      <c r="F4" s="3"/>
      <c r="G4" s="3"/>
      <c r="H4" s="3"/>
      <c r="I4" s="3"/>
      <c r="J4" s="3"/>
      <c r="K4" s="3"/>
      <c r="L4" s="3"/>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227</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230</v>
      </c>
      <c r="D15" s="161"/>
      <c r="E15" s="81" t="s">
        <v>68</v>
      </c>
      <c r="F15" s="162" t="s">
        <v>89</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28" t="s">
        <v>22</v>
      </c>
      <c r="E19" s="29" t="s">
        <v>23</v>
      </c>
      <c r="F19" s="29" t="s">
        <v>24</v>
      </c>
      <c r="G19" s="29" t="s">
        <v>72</v>
      </c>
      <c r="H19" s="176"/>
      <c r="I19" s="176"/>
      <c r="J19" s="177"/>
      <c r="K19" s="177"/>
    </row>
    <row r="20" spans="2:11" ht="126.75" customHeight="1">
      <c r="B20" s="65" t="s">
        <v>90</v>
      </c>
      <c r="C20" s="80">
        <v>0.15</v>
      </c>
      <c r="D20" s="68" t="s">
        <v>91</v>
      </c>
      <c r="E20" s="67">
        <v>9</v>
      </c>
      <c r="F20" s="67" t="s">
        <v>92</v>
      </c>
      <c r="G20" s="66" t="s">
        <v>93</v>
      </c>
      <c r="H20" s="69" t="s">
        <v>189</v>
      </c>
      <c r="I20" s="70">
        <v>160124211</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94</v>
      </c>
      <c r="C26" s="62"/>
      <c r="D26" s="63"/>
      <c r="E26" s="63">
        <v>2</v>
      </c>
      <c r="F26" s="63">
        <v>2</v>
      </c>
      <c r="G26" s="63">
        <v>2</v>
      </c>
      <c r="H26" s="64"/>
    </row>
    <row r="27" spans="2:11" ht="51.75" customHeight="1" thickBot="1">
      <c r="B27" s="72" t="s">
        <v>95</v>
      </c>
      <c r="C27" s="14">
        <f>E20</f>
        <v>9</v>
      </c>
      <c r="D27" s="15">
        <f>E20</f>
        <v>9</v>
      </c>
      <c r="E27" s="15">
        <f>E20</f>
        <v>9</v>
      </c>
      <c r="F27" s="15">
        <f>E20</f>
        <v>9</v>
      </c>
      <c r="G27" s="15">
        <f>E20</f>
        <v>9</v>
      </c>
      <c r="H27" s="15">
        <f>E20</f>
        <v>9</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0.22222222222222221</v>
      </c>
      <c r="F28" s="61">
        <f>IF($J$20=1,IF((SUM(C26:F26)/F27)&gt;=1,1,(SUM(C26:F26)/F27)),IF($J$20=2,IF((1-(SUM(C26:F26)/F27))&lt;=0,0,1-(SUM(C26:F26)/F27)),""))</f>
        <v>0.44444444444444442</v>
      </c>
      <c r="G28" s="61">
        <f>IF($J$20=1,IF((SUM(C26:G26)/G27)&gt;=1,1,(SUM(C26:G26)/G27)),IF($J$20=2,IF((1-(SUM(C26:G26)/G27))&lt;=0,0,1-(SUM(C26:G26)/G27)),""))</f>
        <v>0.66666666666666663</v>
      </c>
      <c r="H28" s="61">
        <f>IF($J$20=1,IF((SUM(C26:H26)/H27)&gt;=1,1,(SUM(C26:H26)/H27)),IF($J$20=2,IF((1-(SUM(C26:H26)/H27))&lt;=0,0,1-(SUM(C26:H26)/H27)),""))</f>
        <v>0.66666666666666663</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v>20000000</v>
      </c>
      <c r="G31" s="44">
        <v>28037203</v>
      </c>
      <c r="H31" s="45"/>
    </row>
    <row r="32" spans="2:11" ht="26.25" thickBot="1">
      <c r="B32" s="37" t="s">
        <v>43</v>
      </c>
      <c r="C32" s="17">
        <f>(C31/$I20)</f>
        <v>0</v>
      </c>
      <c r="D32" s="17">
        <f>(D31/$I20)+C32</f>
        <v>0</v>
      </c>
      <c r="E32" s="17">
        <f>(E31/$I20)+D32</f>
        <v>0</v>
      </c>
      <c r="F32" s="17">
        <f>(F31/$I20)+E32</f>
        <v>0.12490303543166248</v>
      </c>
      <c r="G32" s="17">
        <f>(G31/$I20)+F32</f>
        <v>0.2999996234173482</v>
      </c>
      <c r="H32" s="18">
        <f>(H31/$I20)+G32</f>
        <v>0.2999996234173482</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51"/>
      <c r="K34" s="51"/>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t="s">
        <v>170</v>
      </c>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t="s">
        <v>181</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248</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39" t="s">
        <v>31</v>
      </c>
      <c r="G56" s="39" t="s">
        <v>30</v>
      </c>
      <c r="H56" s="40" t="s">
        <v>32</v>
      </c>
      <c r="I56" s="40" t="s">
        <v>32</v>
      </c>
      <c r="J56" s="40" t="s">
        <v>31</v>
      </c>
      <c r="K56" s="40" t="s">
        <v>33</v>
      </c>
      <c r="L56" s="39" t="s">
        <v>34</v>
      </c>
      <c r="M56" s="39" t="s">
        <v>35</v>
      </c>
      <c r="N56" s="39" t="s">
        <v>36</v>
      </c>
      <c r="O56" s="219"/>
      <c r="P56" s="1"/>
      <c r="Q56" s="1"/>
    </row>
    <row r="57" spans="1:17" s="46" customFormat="1" ht="21" customHeight="1">
      <c r="B57" s="83" t="s">
        <v>101</v>
      </c>
      <c r="C57" s="84"/>
      <c r="D57" s="85"/>
      <c r="E57" s="84"/>
      <c r="F57" s="94" t="s">
        <v>100</v>
      </c>
      <c r="G57" s="78"/>
      <c r="H57" s="86"/>
      <c r="I57" s="86"/>
      <c r="J57" s="86"/>
      <c r="K57" s="86"/>
      <c r="L57" s="78"/>
      <c r="M57" s="78"/>
      <c r="N57" s="78"/>
      <c r="O57" s="82">
        <f>COUNTA(C57:N57)</f>
        <v>1</v>
      </c>
      <c r="P57" s="47"/>
      <c r="Q57" s="47"/>
    </row>
    <row r="58" spans="1:17" s="46" customFormat="1" ht="20.25" customHeight="1">
      <c r="B58" s="83" t="s">
        <v>102</v>
      </c>
      <c r="C58" s="84"/>
      <c r="D58" s="85"/>
      <c r="E58" s="84"/>
      <c r="F58" s="78"/>
      <c r="G58" s="94"/>
      <c r="H58" s="86" t="s">
        <v>100</v>
      </c>
      <c r="I58" s="86"/>
      <c r="J58" s="86"/>
      <c r="K58" s="86"/>
      <c r="L58" s="78"/>
      <c r="M58" s="78"/>
      <c r="N58" s="78"/>
      <c r="O58" s="82">
        <f>COUNTA(C58:N58)</f>
        <v>1</v>
      </c>
      <c r="P58" s="47"/>
      <c r="Q58" s="47"/>
    </row>
    <row r="59" spans="1:17" s="46" customFormat="1" ht="20.25" customHeight="1">
      <c r="B59" s="83" t="s">
        <v>103</v>
      </c>
      <c r="C59" s="84"/>
      <c r="D59" s="85"/>
      <c r="E59" s="84"/>
      <c r="F59" s="78"/>
      <c r="G59" s="94" t="s">
        <v>100</v>
      </c>
      <c r="H59" s="86"/>
      <c r="I59" s="86"/>
      <c r="J59" s="86"/>
      <c r="K59" s="86"/>
      <c r="L59" s="78"/>
      <c r="M59" s="78"/>
      <c r="N59" s="78"/>
      <c r="O59" s="82"/>
      <c r="P59" s="47"/>
      <c r="Q59" s="47"/>
    </row>
    <row r="60" spans="1:17" s="46" customFormat="1" ht="19.5" customHeight="1">
      <c r="B60" s="83" t="s">
        <v>108</v>
      </c>
      <c r="C60" s="84"/>
      <c r="D60" s="85"/>
      <c r="E60" s="84"/>
      <c r="F60" s="78"/>
      <c r="G60" s="78"/>
      <c r="H60" s="86" t="s">
        <v>100</v>
      </c>
      <c r="I60" s="86"/>
      <c r="J60" s="86"/>
      <c r="K60" s="86"/>
      <c r="L60" s="78"/>
      <c r="M60" s="78"/>
      <c r="N60" s="78"/>
      <c r="O60" s="82"/>
      <c r="P60" s="47"/>
      <c r="Q60" s="47"/>
    </row>
    <row r="61" spans="1:17" s="46" customFormat="1" ht="21" customHeight="1">
      <c r="B61" s="83" t="s">
        <v>109</v>
      </c>
      <c r="C61" s="84"/>
      <c r="D61" s="85"/>
      <c r="E61" s="84"/>
      <c r="F61" s="78"/>
      <c r="G61" s="94" t="s">
        <v>100</v>
      </c>
      <c r="H61" s="86"/>
      <c r="I61" s="86"/>
      <c r="J61" s="86"/>
      <c r="K61" s="86"/>
      <c r="L61" s="78"/>
      <c r="M61" s="78"/>
      <c r="N61" s="78"/>
      <c r="O61" s="82"/>
      <c r="P61" s="47"/>
      <c r="Q61" s="47"/>
    </row>
    <row r="62" spans="1:17" s="46" customFormat="1" ht="18" customHeight="1">
      <c r="B62" s="83" t="s">
        <v>110</v>
      </c>
      <c r="C62" s="84"/>
      <c r="D62" s="85"/>
      <c r="E62" s="84"/>
      <c r="F62" s="78"/>
      <c r="G62" s="94" t="s">
        <v>100</v>
      </c>
      <c r="H62" s="86"/>
      <c r="I62" s="86"/>
      <c r="J62" s="86"/>
      <c r="K62" s="86"/>
      <c r="L62" s="78"/>
      <c r="M62" s="78"/>
      <c r="N62" s="78"/>
      <c r="O62" s="82"/>
      <c r="P62" s="47"/>
      <c r="Q62" s="47"/>
    </row>
    <row r="63" spans="1:17" s="46" customFormat="1" ht="23.25" customHeight="1">
      <c r="B63" s="83" t="s">
        <v>111</v>
      </c>
      <c r="C63" s="84"/>
      <c r="D63" s="85"/>
      <c r="E63" s="84"/>
      <c r="F63" s="78"/>
      <c r="G63" s="94" t="s">
        <v>100</v>
      </c>
      <c r="H63" s="86"/>
      <c r="I63" s="86"/>
      <c r="J63" s="86"/>
      <c r="K63" s="86"/>
      <c r="L63" s="78"/>
      <c r="M63" s="78"/>
      <c r="N63" s="78"/>
      <c r="O63" s="82"/>
      <c r="P63" s="47"/>
      <c r="Q63" s="47"/>
    </row>
    <row r="64" spans="1:17" s="46" customFormat="1" ht="27" customHeight="1">
      <c r="B64" s="83" t="s">
        <v>112</v>
      </c>
      <c r="C64" s="84"/>
      <c r="D64" s="85"/>
      <c r="E64" s="84"/>
      <c r="F64" s="78"/>
      <c r="G64" s="94" t="s">
        <v>100</v>
      </c>
      <c r="H64" s="86"/>
      <c r="I64" s="86"/>
      <c r="J64" s="86"/>
      <c r="K64" s="86"/>
      <c r="L64" s="78"/>
      <c r="M64" s="78"/>
      <c r="N64" s="78"/>
      <c r="O64" s="82"/>
      <c r="P64" s="47"/>
      <c r="Q64" s="47"/>
    </row>
    <row r="65" spans="2:18" s="46" customFormat="1" ht="21" customHeight="1">
      <c r="B65" s="83" t="s">
        <v>113</v>
      </c>
      <c r="C65" s="84"/>
      <c r="D65" s="85"/>
      <c r="E65" s="84"/>
      <c r="F65" s="78"/>
      <c r="G65" s="78"/>
      <c r="H65" s="86" t="s">
        <v>100</v>
      </c>
      <c r="I65" s="86"/>
      <c r="J65" s="86"/>
      <c r="K65" s="86"/>
      <c r="L65" s="78"/>
      <c r="M65" s="78"/>
      <c r="N65" s="78"/>
      <c r="O65" s="82"/>
      <c r="P65" s="47"/>
      <c r="Q65" s="47"/>
    </row>
    <row r="66" spans="2:18" s="46" customFormat="1">
      <c r="B66" s="83"/>
      <c r="C66" s="84"/>
      <c r="D66" s="85"/>
      <c r="E66" s="84"/>
      <c r="F66" s="78"/>
      <c r="G66" s="78"/>
      <c r="H66" s="86"/>
      <c r="I66" s="86"/>
      <c r="J66" s="86"/>
      <c r="K66" s="86"/>
      <c r="L66" s="78"/>
      <c r="M66" s="78"/>
      <c r="N66" s="78"/>
      <c r="O66" s="82"/>
      <c r="P66" s="47"/>
      <c r="Q66" s="47"/>
    </row>
    <row r="67" spans="2:18" s="46" customFormat="1">
      <c r="B67" s="83"/>
      <c r="C67" s="84"/>
      <c r="D67" s="85"/>
      <c r="E67" s="84"/>
      <c r="F67" s="78"/>
      <c r="G67" s="78"/>
      <c r="H67" s="86"/>
      <c r="I67" s="86"/>
      <c r="J67" s="86"/>
      <c r="K67" s="86"/>
      <c r="L67" s="78"/>
      <c r="M67" s="78"/>
      <c r="N67" s="78"/>
      <c r="O67" s="82"/>
      <c r="P67" s="47"/>
      <c r="Q67" s="47"/>
    </row>
    <row r="68" spans="2:18" s="46" customFormat="1">
      <c r="B68" s="83"/>
      <c r="C68" s="84"/>
      <c r="D68" s="85"/>
      <c r="E68" s="84"/>
      <c r="F68" s="78"/>
      <c r="G68" s="78"/>
      <c r="H68" s="86"/>
      <c r="I68" s="86"/>
      <c r="J68" s="86"/>
      <c r="K68" s="86"/>
      <c r="L68" s="78"/>
      <c r="M68" s="78"/>
      <c r="N68" s="78"/>
      <c r="O68" s="82"/>
      <c r="P68" s="47"/>
      <c r="Q68" s="47"/>
    </row>
    <row r="69" spans="2:18" s="46" customFormat="1">
      <c r="B69" s="83"/>
      <c r="C69" s="84"/>
      <c r="D69" s="85"/>
      <c r="E69" s="84"/>
      <c r="F69" s="78"/>
      <c r="G69" s="78"/>
      <c r="H69" s="86"/>
      <c r="I69" s="86"/>
      <c r="J69" s="86"/>
      <c r="K69" s="86"/>
      <c r="L69" s="78"/>
      <c r="M69" s="78"/>
      <c r="N69" s="78"/>
      <c r="O69" s="82"/>
      <c r="P69" s="47"/>
      <c r="Q69" s="47"/>
    </row>
    <row r="70" spans="2:18" s="46" customFormat="1">
      <c r="B70" s="83"/>
      <c r="C70" s="84"/>
      <c r="D70" s="85"/>
      <c r="E70" s="84"/>
      <c r="F70" s="78"/>
      <c r="G70" s="78"/>
      <c r="H70" s="86"/>
      <c r="I70" s="86"/>
      <c r="J70" s="86"/>
      <c r="K70" s="86"/>
      <c r="L70" s="78"/>
      <c r="M70" s="78"/>
      <c r="N70" s="78"/>
      <c r="O70" s="82"/>
      <c r="P70" s="47"/>
      <c r="Q70" s="47"/>
    </row>
    <row r="71" spans="2:18" s="46" customFormat="1">
      <c r="B71" s="83"/>
      <c r="C71" s="84"/>
      <c r="D71" s="85"/>
      <c r="E71" s="84"/>
      <c r="F71" s="78"/>
      <c r="G71" s="78"/>
      <c r="H71" s="86"/>
      <c r="I71" s="86"/>
      <c r="J71" s="86"/>
      <c r="K71" s="86"/>
      <c r="L71" s="78"/>
      <c r="M71" s="78"/>
      <c r="N71" s="78"/>
      <c r="O71" s="82"/>
      <c r="P71" s="47"/>
      <c r="Q71" s="47"/>
    </row>
    <row r="72" spans="2:18" s="46" customFormat="1">
      <c r="B72" s="83"/>
      <c r="C72" s="84"/>
      <c r="D72" s="85"/>
      <c r="E72" s="84"/>
      <c r="F72" s="78"/>
      <c r="G72" s="78"/>
      <c r="H72" s="86"/>
      <c r="I72" s="86"/>
      <c r="J72" s="86"/>
      <c r="K72" s="86"/>
      <c r="L72" s="78"/>
      <c r="M72" s="78"/>
      <c r="N72" s="78"/>
      <c r="O72" s="82"/>
      <c r="P72" s="47"/>
      <c r="Q72" s="47"/>
    </row>
    <row r="73" spans="2:18" s="46" customFormat="1">
      <c r="B73" s="83"/>
      <c r="C73" s="84"/>
      <c r="D73" s="85"/>
      <c r="E73" s="84"/>
      <c r="F73" s="78"/>
      <c r="G73" s="78"/>
      <c r="H73" s="86"/>
      <c r="I73" s="86"/>
      <c r="J73" s="86"/>
      <c r="K73" s="86"/>
      <c r="L73" s="78"/>
      <c r="M73" s="78"/>
      <c r="N73" s="78"/>
      <c r="O73" s="82"/>
      <c r="P73" s="47"/>
      <c r="Q73" s="47"/>
    </row>
    <row r="74" spans="2:18" s="46" customFormat="1">
      <c r="B74" s="83"/>
      <c r="C74" s="84"/>
      <c r="D74" s="85"/>
      <c r="E74" s="84"/>
      <c r="F74" s="78"/>
      <c r="G74" s="78"/>
      <c r="H74" s="86"/>
      <c r="I74" s="86"/>
      <c r="J74" s="86"/>
      <c r="K74" s="86"/>
      <c r="L74" s="78"/>
      <c r="M74" s="78"/>
      <c r="N74" s="78"/>
      <c r="O74" s="82"/>
      <c r="P74" s="47"/>
      <c r="Q74" s="47"/>
    </row>
    <row r="75" spans="2:18" s="46" customFormat="1">
      <c r="B75" s="83"/>
      <c r="C75" s="84"/>
      <c r="D75" s="85"/>
      <c r="E75" s="84"/>
      <c r="F75" s="78"/>
      <c r="G75" s="78"/>
      <c r="H75" s="86"/>
      <c r="I75" s="86"/>
      <c r="J75" s="86"/>
      <c r="K75" s="86"/>
      <c r="L75" s="78"/>
      <c r="M75" s="78"/>
      <c r="N75" s="78"/>
      <c r="O75" s="82"/>
      <c r="P75" s="47"/>
      <c r="Q75" s="47"/>
    </row>
    <row r="76" spans="2:18" s="46" customFormat="1">
      <c r="B76" s="83"/>
      <c r="C76" s="84"/>
      <c r="D76" s="85"/>
      <c r="E76" s="84"/>
      <c r="F76" s="78"/>
      <c r="G76" s="78"/>
      <c r="H76" s="86"/>
      <c r="I76" s="86"/>
      <c r="J76" s="86"/>
      <c r="K76" s="86"/>
      <c r="L76" s="78"/>
      <c r="M76" s="78"/>
      <c r="N76" s="78"/>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41" priority="1">
      <formula>"($C$31&gt;0.9)"</formula>
    </cfRule>
    <cfRule type="cellIs" dxfId="40" priority="2" operator="between">
      <formula>"$C$31=0.6"</formula>
      <formula>"$C$31=0.89"</formula>
    </cfRule>
    <cfRule type="expression" dxfId="3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127</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126</v>
      </c>
      <c r="D13" s="154"/>
      <c r="E13" s="26" t="s">
        <v>67</v>
      </c>
      <c r="F13" s="158" t="s">
        <v>128</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232</v>
      </c>
      <c r="D15" s="161"/>
      <c r="E15" s="81" t="s">
        <v>68</v>
      </c>
      <c r="F15" s="162" t="s">
        <v>233</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167</v>
      </c>
      <c r="C20" s="80">
        <v>1</v>
      </c>
      <c r="D20" s="68" t="s">
        <v>129</v>
      </c>
      <c r="E20" s="67">
        <v>60</v>
      </c>
      <c r="F20" s="67" t="s">
        <v>107</v>
      </c>
      <c r="G20" s="66" t="s">
        <v>130</v>
      </c>
      <c r="H20" s="69" t="s">
        <v>190</v>
      </c>
      <c r="I20" s="70">
        <v>252979200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v>10</v>
      </c>
      <c r="E26" s="63">
        <v>20</v>
      </c>
      <c r="F26" s="63">
        <v>20</v>
      </c>
      <c r="G26" s="63"/>
      <c r="H26" s="64"/>
    </row>
    <row r="27" spans="2:11" ht="51.75" customHeight="1" thickBot="1">
      <c r="B27" s="72" t="s">
        <v>87</v>
      </c>
      <c r="C27" s="14">
        <f>E20</f>
        <v>60</v>
      </c>
      <c r="D27" s="15">
        <f>E20</f>
        <v>60</v>
      </c>
      <c r="E27" s="15">
        <f>E20</f>
        <v>60</v>
      </c>
      <c r="F27" s="15">
        <f>E20</f>
        <v>60</v>
      </c>
      <c r="G27" s="15">
        <f>E20</f>
        <v>60</v>
      </c>
      <c r="H27" s="15">
        <f>E20</f>
        <v>60</v>
      </c>
    </row>
    <row r="28" spans="2:11" ht="29.25" customHeight="1" thickBot="1">
      <c r="B28" s="16" t="s">
        <v>38</v>
      </c>
      <c r="C28" s="61">
        <f>IF($J$20=1,IF((C26/C27)&gt;=1,1,(C26/C27)),IF($J$20=2,IF((1-(C26/C27))&lt;=0,0,1-(C26/C27)),""))</f>
        <v>0</v>
      </c>
      <c r="D28" s="61">
        <f>IF($J$20=1,IF((SUM(C26:D26)/D27)&gt;=1,1,(SUM(C26:D26)/D27)),IF($J$20=2,IF((1-(SUM(C26:D26)/D27))&lt;=0,0,1-(SUM(C26:D26)/D27)),""))</f>
        <v>0.16666666666666666</v>
      </c>
      <c r="E28" s="61">
        <f>IF($J$20=1,IF((SUM(C26:E26)/E27)&gt;=1,1,(SUM(C26:E26)/E27)),IF($J$20=2,IF((1-(SUM(C26:E26)/E27))&lt;=0,0,1-(SUM(C26:E26)/E27)),""))</f>
        <v>0.5</v>
      </c>
      <c r="F28" s="61">
        <f>IF($J$20=1,IF((SUM(C26:F26)/F27)&gt;=1,1,(SUM(C26:F26)/F27)),IF($J$20=2,IF((1-(SUM(C26:F26)/F27))&lt;=0,0,1-(SUM(C26:F26)/F27)),""))</f>
        <v>0.83333333333333337</v>
      </c>
      <c r="G28" s="61">
        <f>IF($J$20=1,IF((SUM(C26:G26)/G27)&gt;=1,1,(SUM(C26:G26)/G27)),IF($J$20=2,IF((1-(SUM(C26:G26)/G27))&lt;=0,0,1-(SUM(C26:G26)/G27)),""))</f>
        <v>0.83333333333333337</v>
      </c>
      <c r="H28" s="61">
        <f>IF($J$20=1,IF((SUM(C26:H26)/H27)&gt;=1,1,(SUM(C26:H26)/H27)),IF($J$20=2,IF((1-(SUM(C26:H26)/H27))&lt;=0,0,1-(SUM(C26:H26)/H27)),""))</f>
        <v>0.83333333333333337</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v>110235317</v>
      </c>
      <c r="E31" s="44"/>
      <c r="F31" s="44"/>
      <c r="G31" s="44">
        <v>92148038</v>
      </c>
      <c r="H31" s="45"/>
    </row>
    <row r="32" spans="2:11" ht="26.25" thickBot="1">
      <c r="B32" s="37" t="s">
        <v>43</v>
      </c>
      <c r="C32" s="17">
        <f>(C31/$I20)</f>
        <v>0</v>
      </c>
      <c r="D32" s="17">
        <f>(D31/$I20)+C32</f>
        <v>0.43574853980090061</v>
      </c>
      <c r="E32" s="17">
        <f>(E31/$I20)+D32</f>
        <v>0.43574853980090061</v>
      </c>
      <c r="F32" s="17">
        <f>(F31/$I20)+E32</f>
        <v>0.43574853980090061</v>
      </c>
      <c r="G32" s="17">
        <f>(G31/$I20)+F32</f>
        <v>0.79999998023552921</v>
      </c>
      <c r="H32" s="18">
        <f>(H31/$I20)+G32</f>
        <v>0.79999998023552921</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t="s">
        <v>173</v>
      </c>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3.75" customHeight="1">
      <c r="A43" s="1"/>
      <c r="B43" s="1"/>
      <c r="C43" s="1"/>
      <c r="D43" s="1"/>
      <c r="E43" s="1"/>
      <c r="F43" s="183"/>
      <c r="G43" s="208"/>
      <c r="H43" s="209"/>
      <c r="I43" s="209"/>
      <c r="J43" s="209"/>
      <c r="K43" s="210"/>
      <c r="L43" s="208"/>
      <c r="M43" s="209"/>
      <c r="N43" s="209"/>
      <c r="O43" s="210"/>
      <c r="P43" s="1"/>
      <c r="Q43" s="1"/>
    </row>
    <row r="44" spans="1:17" ht="35.25" customHeight="1">
      <c r="A44" s="1"/>
      <c r="B44" s="1"/>
      <c r="C44" s="1"/>
      <c r="D44" s="1"/>
      <c r="E44" s="1"/>
      <c r="F44" s="183" t="s">
        <v>50</v>
      </c>
      <c r="G44" s="184" t="s">
        <v>186</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249</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c r="B57" s="83" t="s">
        <v>101</v>
      </c>
      <c r="C57" s="84"/>
      <c r="D57" s="85"/>
      <c r="E57" s="84"/>
      <c r="F57" s="94" t="s">
        <v>100</v>
      </c>
      <c r="G57" s="92"/>
      <c r="H57" s="86"/>
      <c r="I57" s="86"/>
      <c r="J57" s="86"/>
      <c r="K57" s="86"/>
      <c r="L57" s="92"/>
      <c r="M57" s="92"/>
      <c r="N57" s="92"/>
      <c r="O57" s="82">
        <f>COUNTA(C57:N57)</f>
        <v>1</v>
      </c>
      <c r="P57" s="47"/>
      <c r="Q57" s="47"/>
    </row>
    <row r="58" spans="1:17" s="46" customFormat="1">
      <c r="B58" s="83" t="s">
        <v>174</v>
      </c>
      <c r="C58" s="84"/>
      <c r="D58" s="85"/>
      <c r="E58" s="84"/>
      <c r="F58" s="94" t="s">
        <v>100</v>
      </c>
      <c r="G58" s="94" t="s">
        <v>100</v>
      </c>
      <c r="H58" s="86"/>
      <c r="I58" s="86"/>
      <c r="J58" s="86"/>
      <c r="K58" s="86"/>
      <c r="L58" s="92"/>
      <c r="M58" s="92"/>
      <c r="N58" s="92"/>
      <c r="O58" s="82">
        <f>COUNTA(C58:N58)</f>
        <v>2</v>
      </c>
      <c r="P58" s="47"/>
      <c r="Q58" s="47"/>
    </row>
    <row r="59" spans="1:17" s="46" customFormat="1">
      <c r="B59" s="83" t="s">
        <v>175</v>
      </c>
      <c r="C59" s="84"/>
      <c r="D59" s="85"/>
      <c r="E59" s="84"/>
      <c r="F59" s="92"/>
      <c r="G59" s="94" t="s">
        <v>100</v>
      </c>
      <c r="H59" s="86" t="s">
        <v>100</v>
      </c>
      <c r="I59" s="86"/>
      <c r="J59" s="86"/>
      <c r="K59" s="86"/>
      <c r="L59" s="92"/>
      <c r="M59" s="92"/>
      <c r="N59" s="92"/>
      <c r="O59" s="82"/>
      <c r="P59" s="47"/>
      <c r="Q59" s="47"/>
    </row>
    <row r="60" spans="1:17" s="46" customFormat="1">
      <c r="B60" s="83" t="s">
        <v>165</v>
      </c>
      <c r="C60" s="84"/>
      <c r="D60" s="85"/>
      <c r="E60" s="84"/>
      <c r="F60" s="92"/>
      <c r="G60" s="92"/>
      <c r="H60" s="86" t="s">
        <v>100</v>
      </c>
      <c r="I60" s="86" t="s">
        <v>100</v>
      </c>
      <c r="J60" s="86"/>
      <c r="K60" s="86"/>
      <c r="L60" s="92"/>
      <c r="M60" s="92"/>
      <c r="N60" s="92"/>
      <c r="O60" s="82"/>
      <c r="P60" s="47"/>
      <c r="Q60" s="47"/>
    </row>
    <row r="61" spans="1:17" s="46" customFormat="1">
      <c r="B61" s="83" t="s">
        <v>176</v>
      </c>
      <c r="C61" s="84"/>
      <c r="D61" s="85"/>
      <c r="E61" s="84"/>
      <c r="F61" s="92"/>
      <c r="G61" s="94" t="s">
        <v>100</v>
      </c>
      <c r="H61" s="86" t="s">
        <v>100</v>
      </c>
      <c r="I61" s="86" t="s">
        <v>100</v>
      </c>
      <c r="J61" s="86"/>
      <c r="K61" s="86"/>
      <c r="L61" s="92"/>
      <c r="M61" s="92"/>
      <c r="N61" s="92"/>
      <c r="O61" s="82"/>
      <c r="P61" s="47"/>
      <c r="Q61" s="47"/>
    </row>
    <row r="62" spans="1:17" s="46" customFormat="1">
      <c r="B62" s="83" t="s">
        <v>177</v>
      </c>
      <c r="C62" s="84"/>
      <c r="D62" s="85"/>
      <c r="E62" s="84"/>
      <c r="F62" s="92"/>
      <c r="G62" s="92"/>
      <c r="H62" s="86" t="s">
        <v>100</v>
      </c>
      <c r="I62" s="86" t="s">
        <v>100</v>
      </c>
      <c r="J62" s="86" t="s">
        <v>100</v>
      </c>
      <c r="K62" s="86"/>
      <c r="L62" s="92"/>
      <c r="M62" s="92"/>
      <c r="N62" s="92"/>
      <c r="O62" s="82"/>
      <c r="P62" s="47"/>
      <c r="Q62" s="47"/>
    </row>
    <row r="63" spans="1:17" s="46" customFormat="1">
      <c r="B63" s="83" t="s">
        <v>178</v>
      </c>
      <c r="C63" s="84"/>
      <c r="D63" s="85"/>
      <c r="E63" s="84"/>
      <c r="F63" s="92"/>
      <c r="G63" s="92"/>
      <c r="H63" s="86"/>
      <c r="I63" s="86" t="s">
        <v>100</v>
      </c>
      <c r="J63" s="86" t="s">
        <v>100</v>
      </c>
      <c r="K63" s="86" t="s">
        <v>100</v>
      </c>
      <c r="L63" s="92"/>
      <c r="M63" s="92"/>
      <c r="N63" s="92"/>
      <c r="O63" s="82"/>
      <c r="P63" s="47"/>
      <c r="Q63" s="47"/>
    </row>
    <row r="64" spans="1:17" s="46" customFormat="1">
      <c r="B64" s="83" t="s">
        <v>161</v>
      </c>
      <c r="C64" s="84"/>
      <c r="D64" s="85"/>
      <c r="E64" s="84"/>
      <c r="F64" s="92"/>
      <c r="G64" s="92"/>
      <c r="H64" s="86" t="s">
        <v>100</v>
      </c>
      <c r="I64" s="86" t="s">
        <v>100</v>
      </c>
      <c r="J64" s="86"/>
      <c r="K64" s="86"/>
      <c r="L64" s="94"/>
      <c r="M64" s="92"/>
      <c r="N64" s="92"/>
      <c r="O64" s="82"/>
      <c r="P64" s="47"/>
      <c r="Q64" s="47"/>
    </row>
    <row r="65" spans="2:18" s="46" customFormat="1">
      <c r="B65" s="83" t="s">
        <v>109</v>
      </c>
      <c r="C65" s="84"/>
      <c r="D65" s="85"/>
      <c r="E65" s="84"/>
      <c r="F65" s="92"/>
      <c r="G65" s="94" t="s">
        <v>100</v>
      </c>
      <c r="H65" s="86" t="s">
        <v>100</v>
      </c>
      <c r="I65" s="86" t="s">
        <v>100</v>
      </c>
      <c r="J65" s="86" t="s">
        <v>100</v>
      </c>
      <c r="K65" s="86" t="s">
        <v>100</v>
      </c>
      <c r="L65" s="92"/>
      <c r="M65" s="92"/>
      <c r="N65" s="92"/>
      <c r="O65" s="82"/>
      <c r="P65" s="47"/>
      <c r="Q65" s="47"/>
    </row>
    <row r="66" spans="2:18" s="46" customFormat="1">
      <c r="B66" s="83" t="s">
        <v>113</v>
      </c>
      <c r="C66" s="84"/>
      <c r="D66" s="85"/>
      <c r="E66" s="84"/>
      <c r="F66" s="92"/>
      <c r="G66" s="92"/>
      <c r="H66" s="86"/>
      <c r="I66" s="86"/>
      <c r="J66" s="86" t="s">
        <v>100</v>
      </c>
      <c r="K66" s="86" t="s">
        <v>100</v>
      </c>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38" priority="1">
      <formula>"($C$31&gt;0.9)"</formula>
    </cfRule>
    <cfRule type="cellIs" dxfId="37" priority="2" operator="between">
      <formula>"$C$31=0.6"</formula>
      <formula>"$C$31=0.89"</formula>
    </cfRule>
    <cfRule type="expression" dxfId="3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5.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3"/>
      <c r="D4" s="3"/>
      <c r="E4" s="3"/>
      <c r="F4" s="3"/>
      <c r="G4" s="3"/>
      <c r="H4" s="3"/>
      <c r="I4" s="3"/>
      <c r="J4" s="3"/>
      <c r="K4" s="3"/>
      <c r="L4" s="3"/>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234</v>
      </c>
      <c r="D15" s="161"/>
      <c r="E15" s="81" t="s">
        <v>68</v>
      </c>
      <c r="F15" s="162" t="s">
        <v>104</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28" t="s">
        <v>22</v>
      </c>
      <c r="E19" s="29" t="s">
        <v>23</v>
      </c>
      <c r="F19" s="29" t="s">
        <v>24</v>
      </c>
      <c r="G19" s="29" t="s">
        <v>72</v>
      </c>
      <c r="H19" s="176"/>
      <c r="I19" s="176"/>
      <c r="J19" s="177"/>
      <c r="K19" s="177"/>
    </row>
    <row r="20" spans="2:11" ht="126.75" customHeight="1">
      <c r="B20" s="65" t="s">
        <v>105</v>
      </c>
      <c r="C20" s="80">
        <v>0.15</v>
      </c>
      <c r="D20" s="68" t="s">
        <v>106</v>
      </c>
      <c r="E20" s="67">
        <v>100</v>
      </c>
      <c r="F20" s="67" t="s">
        <v>107</v>
      </c>
      <c r="G20" s="66" t="s">
        <v>85</v>
      </c>
      <c r="H20" s="69" t="s">
        <v>306</v>
      </c>
      <c r="I20" s="70">
        <v>192494070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v>96247035</v>
      </c>
      <c r="H31" s="45"/>
    </row>
    <row r="32" spans="2:11" ht="26.25" thickBot="1">
      <c r="B32" s="37" t="s">
        <v>43</v>
      </c>
      <c r="C32" s="17">
        <f>(C31/$I20)</f>
        <v>0</v>
      </c>
      <c r="D32" s="17">
        <f>(D31/$I20)+C32</f>
        <v>0</v>
      </c>
      <c r="E32" s="17">
        <f>(E31/$I20)+D32</f>
        <v>0</v>
      </c>
      <c r="F32" s="17">
        <f>(F31/$I20)+E32</f>
        <v>0</v>
      </c>
      <c r="G32" s="17">
        <f>(G31/$I20)+F32</f>
        <v>0.5</v>
      </c>
      <c r="H32" s="18">
        <f>(H31/$I20)+G32</f>
        <v>0.5</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51"/>
      <c r="K34" s="51"/>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t="s">
        <v>171</v>
      </c>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t="s">
        <v>182</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250</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39" t="s">
        <v>31</v>
      </c>
      <c r="G56" s="39" t="s">
        <v>30</v>
      </c>
      <c r="H56" s="40" t="s">
        <v>32</v>
      </c>
      <c r="I56" s="40" t="s">
        <v>32</v>
      </c>
      <c r="J56" s="40" t="s">
        <v>31</v>
      </c>
      <c r="K56" s="40" t="s">
        <v>33</v>
      </c>
      <c r="L56" s="39" t="s">
        <v>34</v>
      </c>
      <c r="M56" s="39" t="s">
        <v>35</v>
      </c>
      <c r="N56" s="39" t="s">
        <v>36</v>
      </c>
      <c r="O56" s="219"/>
      <c r="P56" s="1"/>
      <c r="Q56" s="1"/>
    </row>
    <row r="57" spans="1:17" s="46" customFormat="1">
      <c r="B57" s="83" t="s">
        <v>101</v>
      </c>
      <c r="C57" s="84"/>
      <c r="D57" s="85"/>
      <c r="E57" s="84"/>
      <c r="F57" s="78"/>
      <c r="G57" s="78"/>
      <c r="H57" s="86"/>
      <c r="I57" s="86" t="s">
        <v>100</v>
      </c>
      <c r="J57" s="86"/>
      <c r="K57" s="86"/>
      <c r="L57" s="78"/>
      <c r="M57" s="78"/>
      <c r="N57" s="78"/>
      <c r="O57" s="82">
        <f>COUNTA(C57:N57)</f>
        <v>1</v>
      </c>
      <c r="P57" s="47"/>
      <c r="Q57" s="47"/>
    </row>
    <row r="58" spans="1:17" s="46" customFormat="1">
      <c r="B58" s="83" t="s">
        <v>103</v>
      </c>
      <c r="C58" s="84"/>
      <c r="D58" s="85"/>
      <c r="E58" s="84"/>
      <c r="F58" s="78"/>
      <c r="G58" s="78"/>
      <c r="H58" s="86"/>
      <c r="I58" s="86"/>
      <c r="J58" s="86" t="s">
        <v>100</v>
      </c>
      <c r="K58" s="86"/>
      <c r="L58" s="78"/>
      <c r="M58" s="78"/>
      <c r="N58" s="78"/>
      <c r="O58" s="82">
        <f>COUNTA(C58:N58)</f>
        <v>1</v>
      </c>
      <c r="P58" s="47"/>
      <c r="Q58" s="47"/>
    </row>
    <row r="59" spans="1:17" s="46" customFormat="1">
      <c r="B59" s="83" t="s">
        <v>109</v>
      </c>
      <c r="C59" s="84"/>
      <c r="D59" s="85"/>
      <c r="E59" s="84"/>
      <c r="F59" s="78"/>
      <c r="G59" s="78"/>
      <c r="H59" s="86"/>
      <c r="I59" s="86"/>
      <c r="J59" s="86" t="s">
        <v>100</v>
      </c>
      <c r="K59" s="86" t="s">
        <v>100</v>
      </c>
      <c r="L59" s="93" t="s">
        <v>100</v>
      </c>
      <c r="M59" s="78"/>
      <c r="N59" s="78"/>
      <c r="O59" s="82"/>
      <c r="P59" s="47"/>
      <c r="Q59" s="47"/>
    </row>
    <row r="60" spans="1:17" s="46" customFormat="1">
      <c r="B60" s="83" t="s">
        <v>112</v>
      </c>
      <c r="C60" s="84"/>
      <c r="D60" s="85"/>
      <c r="E60" s="84"/>
      <c r="F60" s="78"/>
      <c r="G60" s="78"/>
      <c r="H60" s="86"/>
      <c r="I60" s="86"/>
      <c r="J60" s="86" t="s">
        <v>100</v>
      </c>
      <c r="K60" s="86"/>
      <c r="L60" s="78"/>
      <c r="M60" s="78"/>
      <c r="N60" s="78"/>
      <c r="O60" s="82"/>
      <c r="P60" s="47"/>
      <c r="Q60" s="47"/>
    </row>
    <row r="61" spans="1:17" s="46" customFormat="1">
      <c r="B61" s="83" t="s">
        <v>157</v>
      </c>
      <c r="C61" s="84"/>
      <c r="D61" s="85"/>
      <c r="E61" s="84"/>
      <c r="F61" s="78"/>
      <c r="G61" s="78"/>
      <c r="H61" s="86"/>
      <c r="I61" s="86"/>
      <c r="J61" s="86" t="s">
        <v>100</v>
      </c>
      <c r="K61" s="86" t="s">
        <v>100</v>
      </c>
      <c r="L61" s="78"/>
      <c r="M61" s="78"/>
      <c r="N61" s="78"/>
      <c r="O61" s="82"/>
      <c r="P61" s="47"/>
      <c r="Q61" s="47"/>
    </row>
    <row r="62" spans="1:17" s="46" customFormat="1">
      <c r="B62" s="83" t="s">
        <v>158</v>
      </c>
      <c r="C62" s="84"/>
      <c r="D62" s="85"/>
      <c r="E62" s="84"/>
      <c r="F62" s="78"/>
      <c r="G62" s="78"/>
      <c r="H62" s="86"/>
      <c r="I62" s="86"/>
      <c r="J62" s="86"/>
      <c r="K62" s="86" t="s">
        <v>100</v>
      </c>
      <c r="L62" s="78"/>
      <c r="M62" s="78"/>
      <c r="N62" s="78"/>
      <c r="O62" s="82"/>
      <c r="P62" s="47"/>
      <c r="Q62" s="47"/>
    </row>
    <row r="63" spans="1:17" s="46" customFormat="1">
      <c r="B63" s="83" t="s">
        <v>159</v>
      </c>
      <c r="C63" s="84"/>
      <c r="D63" s="85"/>
      <c r="E63" s="84"/>
      <c r="F63" s="78"/>
      <c r="G63" s="78"/>
      <c r="H63" s="86"/>
      <c r="I63" s="86"/>
      <c r="J63" s="86"/>
      <c r="K63" s="86" t="s">
        <v>100</v>
      </c>
      <c r="L63" s="78"/>
      <c r="M63" s="78"/>
      <c r="N63" s="78"/>
      <c r="O63" s="82"/>
      <c r="P63" s="47"/>
      <c r="Q63" s="47"/>
    </row>
    <row r="64" spans="1:17" s="46" customFormat="1">
      <c r="B64" s="83" t="s">
        <v>108</v>
      </c>
      <c r="C64" s="84"/>
      <c r="D64" s="85"/>
      <c r="E64" s="84"/>
      <c r="F64" s="78"/>
      <c r="G64" s="78"/>
      <c r="H64" s="86"/>
      <c r="I64" s="86"/>
      <c r="J64" s="86"/>
      <c r="K64" s="86"/>
      <c r="L64" s="93" t="s">
        <v>100</v>
      </c>
      <c r="M64" s="78"/>
      <c r="N64" s="78"/>
      <c r="O64" s="82"/>
      <c r="P64" s="47"/>
      <c r="Q64" s="47"/>
    </row>
    <row r="65" spans="2:18" s="46" customFormat="1">
      <c r="B65" s="83" t="s">
        <v>110</v>
      </c>
      <c r="C65" s="84"/>
      <c r="D65" s="85"/>
      <c r="E65" s="84"/>
      <c r="F65" s="78"/>
      <c r="G65" s="78"/>
      <c r="H65" s="86"/>
      <c r="I65" s="86"/>
      <c r="J65" s="86"/>
      <c r="K65" s="86"/>
      <c r="L65" s="93" t="s">
        <v>100</v>
      </c>
      <c r="M65" s="78"/>
      <c r="N65" s="78"/>
      <c r="O65" s="82"/>
      <c r="P65" s="47"/>
      <c r="Q65" s="47"/>
    </row>
    <row r="66" spans="2:18" s="46" customFormat="1">
      <c r="B66" s="83" t="s">
        <v>113</v>
      </c>
      <c r="C66" s="84"/>
      <c r="D66" s="85"/>
      <c r="E66" s="84"/>
      <c r="F66" s="78"/>
      <c r="G66" s="78"/>
      <c r="H66" s="86"/>
      <c r="I66" s="86"/>
      <c r="J66" s="86"/>
      <c r="K66" s="86"/>
      <c r="L66" s="93" t="s">
        <v>100</v>
      </c>
      <c r="M66" s="78"/>
      <c r="N66" s="78"/>
      <c r="O66" s="82"/>
      <c r="P66" s="47"/>
      <c r="Q66" s="47"/>
    </row>
    <row r="67" spans="2:18" s="46" customFormat="1">
      <c r="B67" s="83"/>
      <c r="C67" s="84"/>
      <c r="D67" s="85"/>
      <c r="E67" s="84"/>
      <c r="F67" s="78"/>
      <c r="G67" s="78"/>
      <c r="H67" s="86"/>
      <c r="I67" s="86"/>
      <c r="J67" s="86"/>
      <c r="K67" s="86"/>
      <c r="L67" s="78"/>
      <c r="M67" s="78"/>
      <c r="N67" s="78"/>
      <c r="O67" s="82"/>
      <c r="P67" s="47"/>
      <c r="Q67" s="47"/>
    </row>
    <row r="68" spans="2:18" s="46" customFormat="1">
      <c r="B68" s="83"/>
      <c r="C68" s="84"/>
      <c r="D68" s="85"/>
      <c r="E68" s="84"/>
      <c r="F68" s="78"/>
      <c r="G68" s="78"/>
      <c r="H68" s="86"/>
      <c r="I68" s="86"/>
      <c r="J68" s="86"/>
      <c r="K68" s="86"/>
      <c r="L68" s="78"/>
      <c r="M68" s="78"/>
      <c r="N68" s="78"/>
      <c r="O68" s="82"/>
      <c r="P68" s="47"/>
      <c r="Q68" s="47"/>
    </row>
    <row r="69" spans="2:18" s="46" customFormat="1">
      <c r="B69" s="83"/>
      <c r="C69" s="84"/>
      <c r="D69" s="85"/>
      <c r="E69" s="84"/>
      <c r="F69" s="78"/>
      <c r="G69" s="78"/>
      <c r="H69" s="86"/>
      <c r="I69" s="86"/>
      <c r="J69" s="86"/>
      <c r="K69" s="86"/>
      <c r="L69" s="78"/>
      <c r="M69" s="78"/>
      <c r="N69" s="78"/>
      <c r="O69" s="82"/>
      <c r="P69" s="47"/>
      <c r="Q69" s="47"/>
    </row>
    <row r="70" spans="2:18" s="46" customFormat="1">
      <c r="B70" s="83"/>
      <c r="C70" s="84"/>
      <c r="D70" s="85"/>
      <c r="E70" s="84"/>
      <c r="F70" s="78"/>
      <c r="G70" s="78"/>
      <c r="H70" s="86"/>
      <c r="I70" s="86"/>
      <c r="J70" s="86"/>
      <c r="K70" s="86"/>
      <c r="L70" s="78"/>
      <c r="M70" s="78"/>
      <c r="N70" s="78"/>
      <c r="O70" s="82"/>
      <c r="P70" s="47"/>
      <c r="Q70" s="47"/>
    </row>
    <row r="71" spans="2:18" s="46" customFormat="1">
      <c r="B71" s="83"/>
      <c r="C71" s="84"/>
      <c r="D71" s="85"/>
      <c r="E71" s="84"/>
      <c r="F71" s="78"/>
      <c r="G71" s="78"/>
      <c r="H71" s="86"/>
      <c r="I71" s="86"/>
      <c r="J71" s="86"/>
      <c r="K71" s="86"/>
      <c r="L71" s="78"/>
      <c r="M71" s="78"/>
      <c r="N71" s="78"/>
      <c r="O71" s="82"/>
      <c r="P71" s="47"/>
      <c r="Q71" s="47"/>
    </row>
    <row r="72" spans="2:18" s="46" customFormat="1">
      <c r="B72" s="83"/>
      <c r="C72" s="84"/>
      <c r="D72" s="85"/>
      <c r="E72" s="84"/>
      <c r="F72" s="78"/>
      <c r="G72" s="78"/>
      <c r="H72" s="86"/>
      <c r="I72" s="86"/>
      <c r="J72" s="86"/>
      <c r="K72" s="86"/>
      <c r="L72" s="78"/>
      <c r="M72" s="78"/>
      <c r="N72" s="78"/>
      <c r="O72" s="82"/>
      <c r="P72" s="47"/>
      <c r="Q72" s="47"/>
    </row>
    <row r="73" spans="2:18" s="46" customFormat="1">
      <c r="B73" s="83"/>
      <c r="C73" s="84"/>
      <c r="D73" s="85"/>
      <c r="E73" s="84"/>
      <c r="F73" s="78"/>
      <c r="G73" s="78"/>
      <c r="H73" s="86"/>
      <c r="I73" s="86"/>
      <c r="J73" s="86"/>
      <c r="K73" s="86"/>
      <c r="L73" s="78"/>
      <c r="M73" s="78"/>
      <c r="N73" s="78"/>
      <c r="O73" s="82"/>
      <c r="P73" s="47"/>
      <c r="Q73" s="47"/>
    </row>
    <row r="74" spans="2:18" s="46" customFormat="1">
      <c r="B74" s="83"/>
      <c r="C74" s="84"/>
      <c r="D74" s="85"/>
      <c r="E74" s="84"/>
      <c r="F74" s="78"/>
      <c r="G74" s="78"/>
      <c r="H74" s="86"/>
      <c r="I74" s="86"/>
      <c r="J74" s="86"/>
      <c r="K74" s="86"/>
      <c r="L74" s="78"/>
      <c r="M74" s="78"/>
      <c r="N74" s="78"/>
      <c r="O74" s="82"/>
      <c r="P74" s="47"/>
      <c r="Q74" s="47"/>
    </row>
    <row r="75" spans="2:18" s="46" customFormat="1">
      <c r="B75" s="83"/>
      <c r="C75" s="84"/>
      <c r="D75" s="85"/>
      <c r="E75" s="84"/>
      <c r="F75" s="78"/>
      <c r="G75" s="78"/>
      <c r="H75" s="86"/>
      <c r="I75" s="86"/>
      <c r="J75" s="86"/>
      <c r="K75" s="86"/>
      <c r="L75" s="78"/>
      <c r="M75" s="78"/>
      <c r="N75" s="78"/>
      <c r="O75" s="82"/>
      <c r="P75" s="47"/>
      <c r="Q75" s="47"/>
    </row>
    <row r="76" spans="2:18" s="46" customFormat="1">
      <c r="B76" s="83"/>
      <c r="C76" s="84"/>
      <c r="D76" s="85"/>
      <c r="E76" s="84"/>
      <c r="F76" s="78"/>
      <c r="G76" s="78"/>
      <c r="H76" s="86"/>
      <c r="I76" s="86"/>
      <c r="J76" s="86"/>
      <c r="K76" s="86"/>
      <c r="L76" s="78"/>
      <c r="M76" s="78"/>
      <c r="N76" s="78"/>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3"/>
      <c r="D4" s="3"/>
      <c r="E4" s="3"/>
      <c r="F4" s="3"/>
      <c r="G4" s="3"/>
      <c r="H4" s="3"/>
      <c r="I4" s="3"/>
      <c r="J4" s="3"/>
      <c r="K4" s="3"/>
      <c r="L4" s="3"/>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116</v>
      </c>
      <c r="D7" s="154"/>
      <c r="E7" s="26" t="s">
        <v>12</v>
      </c>
      <c r="F7" s="150" t="s">
        <v>227</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117</v>
      </c>
      <c r="D9" s="154"/>
      <c r="E9" s="26" t="s">
        <v>65</v>
      </c>
      <c r="F9" s="152" t="s">
        <v>118</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234</v>
      </c>
      <c r="D15" s="161"/>
      <c r="E15" s="81" t="s">
        <v>68</v>
      </c>
      <c r="F15" s="162" t="s">
        <v>235</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28" t="s">
        <v>22</v>
      </c>
      <c r="E19" s="29" t="s">
        <v>23</v>
      </c>
      <c r="F19" s="29" t="s">
        <v>24</v>
      </c>
      <c r="G19" s="29" t="s">
        <v>72</v>
      </c>
      <c r="H19" s="176"/>
      <c r="I19" s="176"/>
      <c r="J19" s="177"/>
      <c r="K19" s="177"/>
    </row>
    <row r="20" spans="2:11" ht="126.75" customHeight="1">
      <c r="B20" s="65" t="s">
        <v>114</v>
      </c>
      <c r="C20" s="80">
        <v>0.15</v>
      </c>
      <c r="D20" s="68" t="s">
        <v>115</v>
      </c>
      <c r="E20" s="67">
        <v>100</v>
      </c>
      <c r="F20" s="67" t="s">
        <v>107</v>
      </c>
      <c r="G20" s="66" t="s">
        <v>85</v>
      </c>
      <c r="H20" s="69"/>
      <c r="I20" s="70">
        <v>109020132</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c r="E26" s="63"/>
      <c r="F26" s="63"/>
      <c r="G26" s="63">
        <v>20</v>
      </c>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0.2</v>
      </c>
      <c r="H28" s="61">
        <f>IF($J$20=1,IF((SUM(C26:H26)/H27)&gt;=1,1,(SUM(C26:H26)/H27)),IF($J$20=2,IF((1-(SUM(C26:H26)/H27))&lt;=0,0,1-(SUM(C26:H26)/H27)),""))</f>
        <v>0.2</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v>32706040</v>
      </c>
      <c r="H31" s="45"/>
    </row>
    <row r="32" spans="2:11" ht="26.25" thickBot="1">
      <c r="B32" s="37" t="s">
        <v>43</v>
      </c>
      <c r="C32" s="17">
        <f>(C31/$I20)</f>
        <v>0</v>
      </c>
      <c r="D32" s="17">
        <f>(D31/$I20)+C32</f>
        <v>0</v>
      </c>
      <c r="E32" s="17">
        <f>(E31/$I20)+D32</f>
        <v>0</v>
      </c>
      <c r="F32" s="17">
        <f>(F31/$I20)+E32</f>
        <v>0</v>
      </c>
      <c r="G32" s="17">
        <f>(G31/$I20)+F32</f>
        <v>0.30000000366904711</v>
      </c>
      <c r="H32" s="18">
        <f>(H31/$I20)+G32</f>
        <v>0.30000000366904711</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51"/>
      <c r="K34" s="51"/>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t="s">
        <v>172</v>
      </c>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t="s">
        <v>183</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251</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39" t="s">
        <v>31</v>
      </c>
      <c r="G56" s="39" t="s">
        <v>30</v>
      </c>
      <c r="H56" s="40" t="s">
        <v>32</v>
      </c>
      <c r="I56" s="40" t="s">
        <v>32</v>
      </c>
      <c r="J56" s="40" t="s">
        <v>31</v>
      </c>
      <c r="K56" s="40" t="s">
        <v>33</v>
      </c>
      <c r="L56" s="39" t="s">
        <v>34</v>
      </c>
      <c r="M56" s="39" t="s">
        <v>35</v>
      </c>
      <c r="N56" s="39" t="s">
        <v>36</v>
      </c>
      <c r="O56" s="219"/>
      <c r="P56" s="1"/>
      <c r="Q56" s="1"/>
    </row>
    <row r="57" spans="1:17" s="46" customFormat="1">
      <c r="B57" s="83" t="s">
        <v>101</v>
      </c>
      <c r="C57" s="84"/>
      <c r="D57" s="85"/>
      <c r="E57" s="84"/>
      <c r="F57" s="78"/>
      <c r="G57" s="78"/>
      <c r="H57" s="86"/>
      <c r="I57" s="86" t="s">
        <v>100</v>
      </c>
      <c r="J57" s="86"/>
      <c r="K57" s="86"/>
      <c r="L57" s="78"/>
      <c r="M57" s="78"/>
      <c r="N57" s="78"/>
      <c r="O57" s="82">
        <f>COUNTA(C57:N57)</f>
        <v>1</v>
      </c>
      <c r="P57" s="47"/>
      <c r="Q57" s="47"/>
    </row>
    <row r="58" spans="1:17" s="46" customFormat="1">
      <c r="B58" s="83" t="s">
        <v>103</v>
      </c>
      <c r="C58" s="84"/>
      <c r="D58" s="85"/>
      <c r="E58" s="84"/>
      <c r="F58" s="78"/>
      <c r="G58" s="78"/>
      <c r="H58" s="86"/>
      <c r="I58" s="86" t="s">
        <v>100</v>
      </c>
      <c r="J58" s="86"/>
      <c r="K58" s="86"/>
      <c r="L58" s="78"/>
      <c r="M58" s="78"/>
      <c r="N58" s="78"/>
      <c r="O58" s="82">
        <f>COUNTA(C58:N58)</f>
        <v>1</v>
      </c>
      <c r="P58" s="47"/>
      <c r="Q58" s="47"/>
    </row>
    <row r="59" spans="1:17" s="46" customFormat="1">
      <c r="B59" s="83" t="s">
        <v>109</v>
      </c>
      <c r="C59" s="84"/>
      <c r="D59" s="85"/>
      <c r="E59" s="84"/>
      <c r="F59" s="78"/>
      <c r="G59" s="78"/>
      <c r="H59" s="86"/>
      <c r="I59" s="86" t="s">
        <v>100</v>
      </c>
      <c r="J59" s="86" t="s">
        <v>100</v>
      </c>
      <c r="K59" s="86"/>
      <c r="L59" s="78"/>
      <c r="M59" s="78"/>
      <c r="N59" s="78"/>
      <c r="O59" s="82"/>
      <c r="P59" s="47"/>
      <c r="Q59" s="47"/>
    </row>
    <row r="60" spans="1:17" s="46" customFormat="1">
      <c r="B60" s="83" t="s">
        <v>160</v>
      </c>
      <c r="C60" s="84"/>
      <c r="D60" s="85"/>
      <c r="E60" s="84"/>
      <c r="F60" s="78"/>
      <c r="G60" s="78"/>
      <c r="H60" s="86"/>
      <c r="I60" s="86"/>
      <c r="J60" s="86" t="s">
        <v>100</v>
      </c>
      <c r="K60" s="86"/>
      <c r="L60" s="78"/>
      <c r="M60" s="78"/>
      <c r="N60" s="78"/>
      <c r="O60" s="82"/>
      <c r="P60" s="47"/>
      <c r="Q60" s="47"/>
    </row>
    <row r="61" spans="1:17" s="46" customFormat="1">
      <c r="B61" s="83" t="s">
        <v>161</v>
      </c>
      <c r="C61" s="84"/>
      <c r="D61" s="85"/>
      <c r="E61" s="84"/>
      <c r="F61" s="78"/>
      <c r="G61" s="78"/>
      <c r="H61" s="86"/>
      <c r="I61" s="86"/>
      <c r="J61" s="86" t="s">
        <v>100</v>
      </c>
      <c r="K61" s="86"/>
      <c r="L61" s="78"/>
      <c r="M61" s="78"/>
      <c r="N61" s="78"/>
      <c r="O61" s="82"/>
      <c r="P61" s="47"/>
      <c r="Q61" s="47"/>
    </row>
    <row r="62" spans="1:17" s="46" customFormat="1">
      <c r="B62" s="83" t="s">
        <v>113</v>
      </c>
      <c r="C62" s="84"/>
      <c r="D62" s="85"/>
      <c r="E62" s="84"/>
      <c r="F62" s="78"/>
      <c r="G62" s="78"/>
      <c r="H62" s="86"/>
      <c r="I62" s="86" t="s">
        <v>100</v>
      </c>
      <c r="J62" s="86" t="s">
        <v>100</v>
      </c>
      <c r="K62" s="86"/>
      <c r="L62" s="78"/>
      <c r="M62" s="78"/>
      <c r="N62" s="78"/>
      <c r="O62" s="82"/>
      <c r="P62" s="47"/>
      <c r="Q62" s="47"/>
    </row>
    <row r="63" spans="1:17" s="46" customFormat="1">
      <c r="B63" s="83"/>
      <c r="C63" s="84"/>
      <c r="D63" s="85"/>
      <c r="E63" s="84"/>
      <c r="F63" s="78"/>
      <c r="G63" s="78"/>
      <c r="H63" s="86"/>
      <c r="I63" s="86"/>
      <c r="J63" s="86"/>
      <c r="K63" s="86"/>
      <c r="L63" s="78"/>
      <c r="M63" s="78"/>
      <c r="N63" s="78"/>
      <c r="O63" s="82"/>
      <c r="P63" s="47"/>
      <c r="Q63" s="47"/>
    </row>
    <row r="64" spans="1:17" s="46" customFormat="1">
      <c r="B64" s="83"/>
      <c r="C64" s="84"/>
      <c r="D64" s="85"/>
      <c r="E64" s="84"/>
      <c r="F64" s="78"/>
      <c r="G64" s="78"/>
      <c r="H64" s="86"/>
      <c r="I64" s="86"/>
      <c r="J64" s="86"/>
      <c r="K64" s="86"/>
      <c r="L64" s="78"/>
      <c r="M64" s="78"/>
      <c r="N64" s="78"/>
      <c r="O64" s="82"/>
      <c r="P64" s="47"/>
      <c r="Q64" s="47"/>
    </row>
    <row r="65" spans="2:18" s="46" customFormat="1">
      <c r="B65" s="83"/>
      <c r="C65" s="84"/>
      <c r="D65" s="85"/>
      <c r="E65" s="84"/>
      <c r="F65" s="78"/>
      <c r="G65" s="78"/>
      <c r="H65" s="86"/>
      <c r="I65" s="86"/>
      <c r="J65" s="86"/>
      <c r="K65" s="86"/>
      <c r="L65" s="78"/>
      <c r="M65" s="78"/>
      <c r="N65" s="78"/>
      <c r="O65" s="82"/>
      <c r="P65" s="47"/>
      <c r="Q65" s="47"/>
    </row>
    <row r="66" spans="2:18" s="46" customFormat="1">
      <c r="B66" s="83"/>
      <c r="C66" s="84"/>
      <c r="D66" s="85"/>
      <c r="E66" s="84"/>
      <c r="F66" s="78"/>
      <c r="G66" s="78"/>
      <c r="H66" s="86"/>
      <c r="I66" s="86"/>
      <c r="J66" s="86"/>
      <c r="K66" s="86"/>
      <c r="L66" s="78"/>
      <c r="M66" s="78"/>
      <c r="N66" s="78"/>
      <c r="O66" s="82"/>
      <c r="P66" s="47"/>
      <c r="Q66" s="47"/>
    </row>
    <row r="67" spans="2:18" s="46" customFormat="1">
      <c r="B67" s="83"/>
      <c r="C67" s="84"/>
      <c r="D67" s="85"/>
      <c r="E67" s="84"/>
      <c r="F67" s="78"/>
      <c r="G67" s="78"/>
      <c r="H67" s="86"/>
      <c r="I67" s="86"/>
      <c r="J67" s="86"/>
      <c r="K67" s="86"/>
      <c r="L67" s="78"/>
      <c r="M67" s="78"/>
      <c r="N67" s="78"/>
      <c r="O67" s="82"/>
      <c r="P67" s="47"/>
      <c r="Q67" s="47"/>
    </row>
    <row r="68" spans="2:18" s="46" customFormat="1">
      <c r="B68" s="83"/>
      <c r="C68" s="84"/>
      <c r="D68" s="85"/>
      <c r="E68" s="84"/>
      <c r="F68" s="78"/>
      <c r="G68" s="78"/>
      <c r="H68" s="86"/>
      <c r="I68" s="86"/>
      <c r="J68" s="86"/>
      <c r="K68" s="86"/>
      <c r="L68" s="78"/>
      <c r="M68" s="78"/>
      <c r="N68" s="78"/>
      <c r="O68" s="82"/>
      <c r="P68" s="47"/>
      <c r="Q68" s="47"/>
    </row>
    <row r="69" spans="2:18" s="46" customFormat="1">
      <c r="B69" s="83"/>
      <c r="C69" s="84"/>
      <c r="D69" s="85"/>
      <c r="E69" s="84"/>
      <c r="F69" s="78"/>
      <c r="G69" s="78"/>
      <c r="H69" s="86"/>
      <c r="I69" s="86"/>
      <c r="J69" s="86"/>
      <c r="K69" s="86"/>
      <c r="L69" s="78"/>
      <c r="M69" s="78"/>
      <c r="N69" s="78"/>
      <c r="O69" s="82"/>
      <c r="P69" s="47"/>
      <c r="Q69" s="47"/>
    </row>
    <row r="70" spans="2:18" s="46" customFormat="1">
      <c r="B70" s="83"/>
      <c r="C70" s="84"/>
      <c r="D70" s="85"/>
      <c r="E70" s="84"/>
      <c r="F70" s="78"/>
      <c r="G70" s="78"/>
      <c r="H70" s="86"/>
      <c r="I70" s="86"/>
      <c r="J70" s="86"/>
      <c r="K70" s="86"/>
      <c r="L70" s="78"/>
      <c r="M70" s="78"/>
      <c r="N70" s="78"/>
      <c r="O70" s="82"/>
      <c r="P70" s="47"/>
      <c r="Q70" s="47"/>
    </row>
    <row r="71" spans="2:18" s="46" customFormat="1">
      <c r="B71" s="83"/>
      <c r="C71" s="84"/>
      <c r="D71" s="85"/>
      <c r="E71" s="84"/>
      <c r="F71" s="78"/>
      <c r="G71" s="78"/>
      <c r="H71" s="86"/>
      <c r="I71" s="86"/>
      <c r="J71" s="86"/>
      <c r="K71" s="86"/>
      <c r="L71" s="78"/>
      <c r="M71" s="78"/>
      <c r="N71" s="78"/>
      <c r="O71" s="82"/>
      <c r="P71" s="47"/>
      <c r="Q71" s="47"/>
    </row>
    <row r="72" spans="2:18" s="46" customFormat="1">
      <c r="B72" s="83"/>
      <c r="C72" s="84"/>
      <c r="D72" s="85"/>
      <c r="E72" s="84"/>
      <c r="F72" s="78"/>
      <c r="G72" s="78"/>
      <c r="H72" s="86"/>
      <c r="I72" s="86"/>
      <c r="J72" s="86"/>
      <c r="K72" s="86"/>
      <c r="L72" s="78"/>
      <c r="M72" s="78"/>
      <c r="N72" s="78"/>
      <c r="O72" s="82"/>
      <c r="P72" s="47"/>
      <c r="Q72" s="47"/>
    </row>
    <row r="73" spans="2:18" s="46" customFormat="1">
      <c r="B73" s="83"/>
      <c r="C73" s="84"/>
      <c r="D73" s="85"/>
      <c r="E73" s="84"/>
      <c r="F73" s="78"/>
      <c r="G73" s="78"/>
      <c r="H73" s="86"/>
      <c r="I73" s="86"/>
      <c r="J73" s="86"/>
      <c r="K73" s="86"/>
      <c r="L73" s="78"/>
      <c r="M73" s="78"/>
      <c r="N73" s="78"/>
      <c r="O73" s="82"/>
      <c r="P73" s="47"/>
      <c r="Q73" s="47"/>
    </row>
    <row r="74" spans="2:18" s="46" customFormat="1">
      <c r="B74" s="83"/>
      <c r="C74" s="84"/>
      <c r="D74" s="85"/>
      <c r="E74" s="84"/>
      <c r="F74" s="78"/>
      <c r="G74" s="78"/>
      <c r="H74" s="86"/>
      <c r="I74" s="86"/>
      <c r="J74" s="86"/>
      <c r="K74" s="86"/>
      <c r="L74" s="78"/>
      <c r="M74" s="78"/>
      <c r="N74" s="78"/>
      <c r="O74" s="82"/>
      <c r="P74" s="47"/>
      <c r="Q74" s="47"/>
    </row>
    <row r="75" spans="2:18" s="46" customFormat="1">
      <c r="B75" s="83"/>
      <c r="C75" s="84"/>
      <c r="D75" s="85"/>
      <c r="E75" s="84"/>
      <c r="F75" s="78"/>
      <c r="G75" s="78"/>
      <c r="H75" s="86"/>
      <c r="I75" s="86"/>
      <c r="J75" s="86"/>
      <c r="K75" s="86"/>
      <c r="L75" s="78"/>
      <c r="M75" s="78"/>
      <c r="N75" s="78"/>
      <c r="O75" s="82"/>
      <c r="P75" s="47"/>
      <c r="Q75" s="47"/>
    </row>
    <row r="76" spans="2:18" s="46" customFormat="1">
      <c r="B76" s="83"/>
      <c r="C76" s="84"/>
      <c r="D76" s="85"/>
      <c r="E76" s="84"/>
      <c r="F76" s="78"/>
      <c r="G76" s="78"/>
      <c r="H76" s="86"/>
      <c r="I76" s="86"/>
      <c r="J76" s="86"/>
      <c r="K76" s="86"/>
      <c r="L76" s="78"/>
      <c r="M76" s="78"/>
      <c r="N76" s="78"/>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116</v>
      </c>
      <c r="D7" s="154"/>
      <c r="E7" s="26" t="s">
        <v>12</v>
      </c>
      <c r="F7" s="150" t="s">
        <v>154</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117</v>
      </c>
      <c r="D9" s="154"/>
      <c r="E9" s="26" t="s">
        <v>65</v>
      </c>
      <c r="F9" s="152" t="s">
        <v>119</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120</v>
      </c>
      <c r="D11" s="154"/>
      <c r="E11" s="26" t="s">
        <v>66</v>
      </c>
      <c r="F11" s="157" t="s">
        <v>118</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121</v>
      </c>
      <c r="D13" s="154"/>
      <c r="E13" s="26" t="s">
        <v>67</v>
      </c>
      <c r="F13" s="158" t="s">
        <v>122</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242</v>
      </c>
      <c r="D15" s="161"/>
      <c r="E15" s="81" t="s">
        <v>68</v>
      </c>
      <c r="F15" s="162" t="s">
        <v>236</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237</v>
      </c>
      <c r="C20" s="80">
        <v>0.2</v>
      </c>
      <c r="D20" s="68" t="s">
        <v>123</v>
      </c>
      <c r="E20" s="67">
        <v>100</v>
      </c>
      <c r="F20" s="67" t="s">
        <v>107</v>
      </c>
      <c r="G20" s="66" t="s">
        <v>85</v>
      </c>
      <c r="H20" s="69"/>
      <c r="I20" s="70">
        <v>126000000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ht="12" customHeight="1">
      <c r="A42" s="1"/>
      <c r="B42" s="1"/>
      <c r="C42" s="1"/>
      <c r="D42" s="1"/>
      <c r="E42" s="1"/>
      <c r="F42" s="183"/>
      <c r="G42" s="205"/>
      <c r="H42" s="206"/>
      <c r="I42" s="206"/>
      <c r="J42" s="206"/>
      <c r="K42" s="207"/>
      <c r="L42" s="205"/>
      <c r="M42" s="206"/>
      <c r="N42" s="206"/>
      <c r="O42" s="207"/>
      <c r="P42" s="1"/>
      <c r="Q42" s="1"/>
    </row>
    <row r="43" spans="1:17" ht="16.5" hidden="1" customHeight="1">
      <c r="A43" s="1"/>
      <c r="B43" s="1"/>
      <c r="C43" s="1"/>
      <c r="D43" s="1"/>
      <c r="E43" s="1"/>
      <c r="F43" s="183"/>
      <c r="G43" s="208"/>
      <c r="H43" s="209"/>
      <c r="I43" s="209"/>
      <c r="J43" s="209"/>
      <c r="K43" s="210"/>
      <c r="L43" s="208"/>
      <c r="M43" s="209"/>
      <c r="N43" s="209"/>
      <c r="O43" s="210"/>
      <c r="P43" s="1"/>
      <c r="Q43" s="1"/>
    </row>
    <row r="44" spans="1:17" ht="25.5" customHeight="1">
      <c r="A44" s="1"/>
      <c r="B44" s="1"/>
      <c r="C44" s="1"/>
      <c r="D44" s="1"/>
      <c r="E44" s="1"/>
      <c r="F44" s="183" t="s">
        <v>50</v>
      </c>
      <c r="G44" s="184" t="s">
        <v>184</v>
      </c>
      <c r="H44" s="203"/>
      <c r="I44" s="203"/>
      <c r="J44" s="203"/>
      <c r="K44" s="204"/>
      <c r="L44" s="211"/>
      <c r="M44" s="212"/>
      <c r="N44" s="212"/>
      <c r="O44" s="212"/>
      <c r="P44" s="1"/>
      <c r="Q44" s="1"/>
    </row>
    <row r="45" spans="1:17" ht="36.75" customHeight="1">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ht="27.75" customHeight="1">
      <c r="A47" s="1"/>
      <c r="B47" s="1"/>
      <c r="C47" s="1"/>
      <c r="D47" s="1"/>
      <c r="E47" s="1"/>
      <c r="F47" s="183" t="s">
        <v>56</v>
      </c>
      <c r="G47" s="220" t="s">
        <v>252</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c r="B57" s="83" t="s">
        <v>101</v>
      </c>
      <c r="C57" s="84"/>
      <c r="D57" s="85"/>
      <c r="E57" s="84"/>
      <c r="F57" s="92"/>
      <c r="G57" s="92"/>
      <c r="H57" s="86"/>
      <c r="I57" s="86"/>
      <c r="J57" s="86"/>
      <c r="K57" s="86" t="s">
        <v>100</v>
      </c>
      <c r="L57" s="92"/>
      <c r="M57" s="92"/>
      <c r="N57" s="92"/>
      <c r="O57" s="82">
        <f>COUNTA(C57:N57)</f>
        <v>1</v>
      </c>
      <c r="P57" s="47"/>
      <c r="Q57" s="47"/>
    </row>
    <row r="58" spans="1:17" s="46" customFormat="1" ht="25.5">
      <c r="B58" s="83" t="s">
        <v>162</v>
      </c>
      <c r="C58" s="84"/>
      <c r="D58" s="85"/>
      <c r="E58" s="84"/>
      <c r="F58" s="92"/>
      <c r="G58" s="92"/>
      <c r="H58" s="86"/>
      <c r="I58" s="86"/>
      <c r="J58" s="86"/>
      <c r="K58" s="86" t="s">
        <v>100</v>
      </c>
      <c r="L58" s="93" t="s">
        <v>100</v>
      </c>
      <c r="M58" s="93" t="s">
        <v>100</v>
      </c>
      <c r="N58" s="92"/>
      <c r="O58" s="82">
        <f>COUNTA(C58:N58)</f>
        <v>3</v>
      </c>
      <c r="P58" s="47"/>
      <c r="Q58" s="47"/>
    </row>
    <row r="59" spans="1:17" s="46" customFormat="1">
      <c r="B59" s="83" t="s">
        <v>163</v>
      </c>
      <c r="C59" s="84"/>
      <c r="D59" s="85"/>
      <c r="E59" s="84"/>
      <c r="F59" s="92"/>
      <c r="G59" s="92"/>
      <c r="H59" s="86"/>
      <c r="I59" s="86"/>
      <c r="J59" s="86"/>
      <c r="K59" s="86" t="s">
        <v>100</v>
      </c>
      <c r="L59" s="93" t="s">
        <v>100</v>
      </c>
      <c r="M59" s="92"/>
      <c r="N59" s="92"/>
      <c r="O59" s="82"/>
      <c r="P59" s="47"/>
      <c r="Q59" s="47"/>
    </row>
    <row r="60" spans="1:17" s="46" customFormat="1">
      <c r="B60" s="83" t="s">
        <v>161</v>
      </c>
      <c r="C60" s="84"/>
      <c r="D60" s="85"/>
      <c r="E60" s="84"/>
      <c r="F60" s="92"/>
      <c r="G60" s="92"/>
      <c r="H60" s="86"/>
      <c r="I60" s="86"/>
      <c r="J60" s="86"/>
      <c r="K60" s="86" t="s">
        <v>100</v>
      </c>
      <c r="L60" s="93" t="s">
        <v>100</v>
      </c>
      <c r="M60" s="93" t="s">
        <v>100</v>
      </c>
      <c r="N60" s="92"/>
      <c r="O60" s="82"/>
      <c r="P60" s="47"/>
      <c r="Q60" s="47"/>
    </row>
    <row r="61" spans="1:17" s="46" customFormat="1">
      <c r="B61" s="83"/>
      <c r="C61" s="84"/>
      <c r="D61" s="85"/>
      <c r="E61" s="84"/>
      <c r="F61" s="92"/>
      <c r="G61" s="92"/>
      <c r="H61" s="86"/>
      <c r="I61" s="86"/>
      <c r="J61" s="86"/>
      <c r="K61" s="86"/>
      <c r="L61" s="92"/>
      <c r="M61" s="92"/>
      <c r="N61" s="92"/>
      <c r="O61" s="82"/>
      <c r="P61" s="47"/>
      <c r="Q61" s="47"/>
    </row>
    <row r="62" spans="1:17" s="46" customFormat="1">
      <c r="B62" s="83"/>
      <c r="C62" s="84"/>
      <c r="D62" s="85"/>
      <c r="E62" s="84"/>
      <c r="F62" s="92"/>
      <c r="G62" s="92"/>
      <c r="H62" s="86"/>
      <c r="I62" s="86"/>
      <c r="J62" s="86"/>
      <c r="K62" s="86"/>
      <c r="L62" s="92"/>
      <c r="M62" s="92"/>
      <c r="N62" s="92"/>
      <c r="O62" s="82"/>
      <c r="P62" s="47"/>
      <c r="Q62" s="47"/>
    </row>
    <row r="63" spans="1:17" s="46" customFormat="1">
      <c r="B63" s="83"/>
      <c r="C63" s="84"/>
      <c r="D63" s="85"/>
      <c r="E63" s="84"/>
      <c r="F63" s="92"/>
      <c r="G63" s="92"/>
      <c r="H63" s="86"/>
      <c r="I63" s="86"/>
      <c r="J63" s="86"/>
      <c r="K63" s="86"/>
      <c r="L63" s="92"/>
      <c r="M63" s="92"/>
      <c r="N63" s="92"/>
      <c r="O63" s="82"/>
      <c r="P63" s="47"/>
      <c r="Q63" s="47"/>
    </row>
    <row r="64" spans="1:17" s="46" customFormat="1">
      <c r="B64" s="83"/>
      <c r="C64" s="84"/>
      <c r="D64" s="85"/>
      <c r="E64" s="84"/>
      <c r="F64" s="92"/>
      <c r="G64" s="92"/>
      <c r="H64" s="86"/>
      <c r="I64" s="86"/>
      <c r="J64" s="86"/>
      <c r="K64" s="86"/>
      <c r="L64" s="92"/>
      <c r="M64" s="92"/>
      <c r="N64" s="92"/>
      <c r="O64" s="82"/>
      <c r="P64" s="47"/>
      <c r="Q64" s="47"/>
    </row>
    <row r="65" spans="2:18" s="46" customFormat="1">
      <c r="B65" s="83"/>
      <c r="C65" s="84"/>
      <c r="D65" s="85"/>
      <c r="E65" s="84"/>
      <c r="F65" s="92"/>
      <c r="G65" s="92"/>
      <c r="H65" s="86"/>
      <c r="I65" s="86"/>
      <c r="J65" s="86"/>
      <c r="K65" s="86"/>
      <c r="L65" s="92"/>
      <c r="M65" s="92"/>
      <c r="N65" s="92"/>
      <c r="O65" s="82"/>
      <c r="P65" s="47"/>
      <c r="Q65" s="47"/>
    </row>
    <row r="66" spans="2:18" s="46" customFormat="1">
      <c r="B66" s="83"/>
      <c r="C66" s="84"/>
      <c r="D66" s="85"/>
      <c r="E66" s="84"/>
      <c r="F66" s="92"/>
      <c r="G66" s="92"/>
      <c r="H66" s="86"/>
      <c r="I66" s="86"/>
      <c r="J66" s="86"/>
      <c r="K66" s="86"/>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8.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116</v>
      </c>
      <c r="D7" s="154"/>
      <c r="E7" s="26" t="s">
        <v>12</v>
      </c>
      <c r="F7" s="150" t="s">
        <v>156</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117</v>
      </c>
      <c r="D9" s="154"/>
      <c r="E9" s="26" t="s">
        <v>65</v>
      </c>
      <c r="F9" s="152" t="s">
        <v>119</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120</v>
      </c>
      <c r="D11" s="154"/>
      <c r="E11" s="26" t="s">
        <v>66</v>
      </c>
      <c r="F11" s="157" t="s">
        <v>118</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121</v>
      </c>
      <c r="D13" s="154"/>
      <c r="E13" s="26" t="s">
        <v>67</v>
      </c>
      <c r="F13" s="158" t="s">
        <v>122</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242</v>
      </c>
      <c r="D15" s="161"/>
      <c r="E15" s="81" t="s">
        <v>68</v>
      </c>
      <c r="F15" s="162" t="s">
        <v>238</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239</v>
      </c>
      <c r="C20" s="80">
        <v>0.2</v>
      </c>
      <c r="D20" s="68" t="s">
        <v>125</v>
      </c>
      <c r="E20" s="67">
        <v>100</v>
      </c>
      <c r="F20" s="67" t="s">
        <v>107</v>
      </c>
      <c r="G20" s="66" t="s">
        <v>85</v>
      </c>
      <c r="H20" s="69"/>
      <c r="I20" s="70">
        <v>126000000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ht="36" customHeight="1">
      <c r="A44" s="1"/>
      <c r="B44" s="1"/>
      <c r="C44" s="1"/>
      <c r="D44" s="1"/>
      <c r="E44" s="1"/>
      <c r="F44" s="183" t="s">
        <v>50</v>
      </c>
      <c r="G44" s="184" t="s">
        <v>185</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253</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c r="B57" s="83" t="s">
        <v>101</v>
      </c>
      <c r="C57" s="84"/>
      <c r="D57" s="85"/>
      <c r="E57" s="84"/>
      <c r="F57" s="92"/>
      <c r="G57" s="92"/>
      <c r="H57" s="86"/>
      <c r="I57" s="86"/>
      <c r="J57" s="86"/>
      <c r="K57" s="86" t="s">
        <v>100</v>
      </c>
      <c r="L57" s="93"/>
      <c r="M57" s="92"/>
      <c r="N57" s="92"/>
      <c r="O57" s="82">
        <f>COUNTA(C57:N57)</f>
        <v>1</v>
      </c>
      <c r="P57" s="47"/>
      <c r="Q57" s="47"/>
    </row>
    <row r="58" spans="1:17" s="46" customFormat="1">
      <c r="B58" s="83" t="s">
        <v>103</v>
      </c>
      <c r="C58" s="84"/>
      <c r="D58" s="85"/>
      <c r="E58" s="84"/>
      <c r="F58" s="92"/>
      <c r="G58" s="92"/>
      <c r="H58" s="86"/>
      <c r="I58" s="86"/>
      <c r="J58" s="86"/>
      <c r="K58" s="86" t="s">
        <v>100</v>
      </c>
      <c r="L58" s="93" t="s">
        <v>100</v>
      </c>
      <c r="M58" s="93"/>
      <c r="N58" s="92"/>
      <c r="O58" s="82">
        <f>COUNTA(C58:N58)</f>
        <v>2</v>
      </c>
      <c r="P58" s="47"/>
      <c r="Q58" s="47"/>
    </row>
    <row r="59" spans="1:17" s="46" customFormat="1">
      <c r="B59" s="83" t="s">
        <v>109</v>
      </c>
      <c r="C59" s="84"/>
      <c r="D59" s="85"/>
      <c r="E59" s="84"/>
      <c r="F59" s="92"/>
      <c r="G59" s="92"/>
      <c r="H59" s="86"/>
      <c r="I59" s="86"/>
      <c r="J59" s="86"/>
      <c r="K59" s="86"/>
      <c r="L59" s="93" t="s">
        <v>100</v>
      </c>
      <c r="M59" s="92"/>
      <c r="N59" s="92"/>
      <c r="O59" s="82"/>
      <c r="P59" s="47"/>
      <c r="Q59" s="47"/>
    </row>
    <row r="60" spans="1:17" s="46" customFormat="1">
      <c r="B60" s="83" t="s">
        <v>164</v>
      </c>
      <c r="C60" s="84"/>
      <c r="D60" s="85"/>
      <c r="E60" s="84"/>
      <c r="F60" s="92"/>
      <c r="G60" s="92"/>
      <c r="H60" s="86"/>
      <c r="I60" s="86"/>
      <c r="J60" s="86"/>
      <c r="K60" s="86"/>
      <c r="L60" s="92"/>
      <c r="M60" s="93" t="s">
        <v>100</v>
      </c>
      <c r="N60" s="92"/>
      <c r="O60" s="82"/>
      <c r="P60" s="47"/>
      <c r="Q60" s="47"/>
    </row>
    <row r="61" spans="1:17" s="46" customFormat="1">
      <c r="B61" s="83" t="s">
        <v>113</v>
      </c>
      <c r="C61" s="84"/>
      <c r="D61" s="85"/>
      <c r="E61" s="84"/>
      <c r="F61" s="92"/>
      <c r="G61" s="92"/>
      <c r="H61" s="86"/>
      <c r="I61" s="86"/>
      <c r="J61" s="86"/>
      <c r="K61" s="86"/>
      <c r="L61" s="92"/>
      <c r="M61" s="93" t="s">
        <v>100</v>
      </c>
      <c r="N61" s="92"/>
      <c r="O61" s="82"/>
      <c r="P61" s="47"/>
      <c r="Q61" s="47"/>
    </row>
    <row r="62" spans="1:17" s="46" customFormat="1">
      <c r="B62" s="83"/>
      <c r="C62" s="84"/>
      <c r="D62" s="85"/>
      <c r="E62" s="84"/>
      <c r="F62" s="92"/>
      <c r="G62" s="92"/>
      <c r="H62" s="86"/>
      <c r="I62" s="86"/>
      <c r="J62" s="86"/>
      <c r="K62" s="86"/>
      <c r="L62" s="92"/>
      <c r="M62" s="92"/>
      <c r="N62" s="92"/>
      <c r="O62" s="82"/>
      <c r="P62" s="47"/>
      <c r="Q62" s="47"/>
    </row>
    <row r="63" spans="1:17" s="46" customFormat="1">
      <c r="B63" s="83"/>
      <c r="C63" s="84"/>
      <c r="D63" s="85"/>
      <c r="E63" s="84"/>
      <c r="F63" s="92"/>
      <c r="G63" s="92"/>
      <c r="H63" s="86"/>
      <c r="I63" s="86"/>
      <c r="J63" s="86"/>
      <c r="K63" s="86"/>
      <c r="L63" s="92"/>
      <c r="M63" s="92"/>
      <c r="N63" s="92"/>
      <c r="O63" s="82"/>
      <c r="P63" s="47"/>
      <c r="Q63" s="47"/>
    </row>
    <row r="64" spans="1:17" s="46" customFormat="1">
      <c r="B64" s="83"/>
      <c r="C64" s="84"/>
      <c r="D64" s="85"/>
      <c r="E64" s="84"/>
      <c r="F64" s="92"/>
      <c r="G64" s="92"/>
      <c r="H64" s="86"/>
      <c r="I64" s="86"/>
      <c r="J64" s="86"/>
      <c r="K64" s="86"/>
      <c r="L64" s="92"/>
      <c r="M64" s="92"/>
      <c r="N64" s="92"/>
      <c r="O64" s="82"/>
      <c r="P64" s="47"/>
      <c r="Q64" s="47"/>
    </row>
    <row r="65" spans="2:18" s="46" customFormat="1">
      <c r="B65" s="83"/>
      <c r="C65" s="84"/>
      <c r="D65" s="85"/>
      <c r="E65" s="84"/>
      <c r="F65" s="92"/>
      <c r="G65" s="92"/>
      <c r="H65" s="86"/>
      <c r="I65" s="86"/>
      <c r="J65" s="86"/>
      <c r="K65" s="86"/>
      <c r="L65" s="92"/>
      <c r="M65" s="92"/>
      <c r="N65" s="92"/>
      <c r="O65" s="82"/>
      <c r="P65" s="47"/>
      <c r="Q65" s="47"/>
    </row>
    <row r="66" spans="2:18" s="46" customFormat="1">
      <c r="B66" s="83"/>
      <c r="C66" s="84"/>
      <c r="D66" s="85"/>
      <c r="E66" s="84"/>
      <c r="F66" s="92"/>
      <c r="G66" s="92"/>
      <c r="H66" s="86"/>
      <c r="I66" s="86"/>
      <c r="J66" s="86"/>
      <c r="K66" s="86"/>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9.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L47" sqref="L47:O49"/>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2012</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116</v>
      </c>
      <c r="D7" s="154"/>
      <c r="E7" s="26" t="s">
        <v>12</v>
      </c>
      <c r="F7" s="150" t="s">
        <v>154</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117</v>
      </c>
      <c r="D9" s="154"/>
      <c r="E9" s="26" t="s">
        <v>65</v>
      </c>
      <c r="F9" s="152" t="s">
        <v>119</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120</v>
      </c>
      <c r="D11" s="154"/>
      <c r="E11" s="26" t="s">
        <v>66</v>
      </c>
      <c r="F11" s="157" t="s">
        <v>118</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121</v>
      </c>
      <c r="D13" s="154"/>
      <c r="E13" s="26" t="s">
        <v>67</v>
      </c>
      <c r="F13" s="158" t="s">
        <v>122</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242</v>
      </c>
      <c r="D15" s="161"/>
      <c r="E15" s="81" t="s">
        <v>68</v>
      </c>
      <c r="F15" s="162" t="s">
        <v>240</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241</v>
      </c>
      <c r="C20" s="80">
        <v>0.2</v>
      </c>
      <c r="D20" s="68" t="s">
        <v>124</v>
      </c>
      <c r="E20" s="67">
        <v>100</v>
      </c>
      <c r="F20" s="67" t="s">
        <v>107</v>
      </c>
      <c r="G20" s="66" t="s">
        <v>85</v>
      </c>
      <c r="H20" s="69"/>
      <c r="I20" s="70">
        <v>100000000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ht="34.5" customHeight="1">
      <c r="A44" s="1"/>
      <c r="B44" s="1"/>
      <c r="C44" s="1"/>
      <c r="D44" s="1"/>
      <c r="E44" s="1"/>
      <c r="F44" s="183" t="s">
        <v>50</v>
      </c>
      <c r="G44" s="184" t="s">
        <v>185</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254</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c r="B57" s="83" t="s">
        <v>101</v>
      </c>
      <c r="C57" s="84"/>
      <c r="D57" s="85"/>
      <c r="E57" s="84"/>
      <c r="F57" s="92"/>
      <c r="G57" s="92"/>
      <c r="H57" s="86"/>
      <c r="I57" s="86"/>
      <c r="J57" s="86"/>
      <c r="K57" s="86" t="s">
        <v>100</v>
      </c>
      <c r="L57" s="92"/>
      <c r="M57" s="92"/>
      <c r="N57" s="92"/>
      <c r="O57" s="82">
        <f>COUNTA(C57:N57)</f>
        <v>1</v>
      </c>
      <c r="P57" s="47"/>
      <c r="Q57" s="47"/>
    </row>
    <row r="58" spans="1:17" s="46" customFormat="1">
      <c r="B58" s="83" t="s">
        <v>164</v>
      </c>
      <c r="C58" s="84"/>
      <c r="D58" s="85"/>
      <c r="E58" s="84"/>
      <c r="F58" s="92"/>
      <c r="G58" s="92"/>
      <c r="H58" s="86"/>
      <c r="I58" s="86"/>
      <c r="J58" s="86"/>
      <c r="K58" s="86" t="s">
        <v>100</v>
      </c>
      <c r="L58" s="93" t="s">
        <v>100</v>
      </c>
      <c r="M58" s="92"/>
      <c r="N58" s="92"/>
      <c r="O58" s="82">
        <f>COUNTA(C58:N58)</f>
        <v>2</v>
      </c>
      <c r="P58" s="47"/>
      <c r="Q58" s="47"/>
    </row>
    <row r="59" spans="1:17" s="46" customFormat="1">
      <c r="B59" s="83" t="s">
        <v>165</v>
      </c>
      <c r="C59" s="84"/>
      <c r="D59" s="85"/>
      <c r="E59" s="84"/>
      <c r="F59" s="92"/>
      <c r="G59" s="92"/>
      <c r="H59" s="86"/>
      <c r="I59" s="86"/>
      <c r="J59" s="86"/>
      <c r="K59" s="86" t="s">
        <v>100</v>
      </c>
      <c r="L59" s="92"/>
      <c r="M59" s="92"/>
      <c r="N59" s="92"/>
      <c r="O59" s="82"/>
      <c r="P59" s="47"/>
      <c r="Q59" s="47"/>
    </row>
    <row r="60" spans="1:17" s="46" customFormat="1">
      <c r="B60" s="83" t="s">
        <v>166</v>
      </c>
      <c r="C60" s="84"/>
      <c r="D60" s="85"/>
      <c r="E60" s="84"/>
      <c r="F60" s="92"/>
      <c r="G60" s="92"/>
      <c r="H60" s="86"/>
      <c r="I60" s="86"/>
      <c r="J60" s="86"/>
      <c r="K60" s="86"/>
      <c r="L60" s="93" t="s">
        <v>100</v>
      </c>
      <c r="M60" s="92"/>
      <c r="N60" s="92"/>
      <c r="O60" s="82"/>
      <c r="P60" s="47"/>
      <c r="Q60" s="47"/>
    </row>
    <row r="61" spans="1:17" s="46" customFormat="1">
      <c r="B61" s="83" t="s">
        <v>113</v>
      </c>
      <c r="C61" s="84"/>
      <c r="D61" s="85"/>
      <c r="E61" s="84"/>
      <c r="F61" s="92"/>
      <c r="G61" s="92"/>
      <c r="H61" s="86"/>
      <c r="I61" s="86"/>
      <c r="J61" s="86"/>
      <c r="K61" s="86"/>
      <c r="L61" s="93" t="s">
        <v>100</v>
      </c>
      <c r="M61" s="92"/>
      <c r="N61" s="92"/>
      <c r="O61" s="82"/>
      <c r="P61" s="47"/>
      <c r="Q61" s="47"/>
    </row>
    <row r="62" spans="1:17" s="46" customFormat="1">
      <c r="B62" s="83"/>
      <c r="C62" s="84"/>
      <c r="D62" s="85"/>
      <c r="E62" s="84"/>
      <c r="F62" s="92"/>
      <c r="G62" s="92"/>
      <c r="H62" s="86"/>
      <c r="I62" s="86"/>
      <c r="J62" s="86"/>
      <c r="K62" s="86"/>
      <c r="L62" s="92"/>
      <c r="M62" s="92"/>
      <c r="N62" s="92"/>
      <c r="O62" s="82"/>
      <c r="P62" s="47"/>
      <c r="Q62" s="47"/>
    </row>
    <row r="63" spans="1:17" s="46" customFormat="1">
      <c r="B63" s="83"/>
      <c r="C63" s="84"/>
      <c r="D63" s="85"/>
      <c r="E63" s="84"/>
      <c r="F63" s="92"/>
      <c r="G63" s="92"/>
      <c r="H63" s="86"/>
      <c r="I63" s="86"/>
      <c r="J63" s="86"/>
      <c r="K63" s="86"/>
      <c r="L63" s="92"/>
      <c r="M63" s="92"/>
      <c r="N63" s="92"/>
      <c r="O63" s="82"/>
      <c r="P63" s="47"/>
      <c r="Q63" s="47"/>
    </row>
    <row r="64" spans="1:17" s="46" customFormat="1">
      <c r="B64" s="83"/>
      <c r="C64" s="84"/>
      <c r="D64" s="85"/>
      <c r="E64" s="84"/>
      <c r="F64" s="92"/>
      <c r="G64" s="92"/>
      <c r="H64" s="86"/>
      <c r="I64" s="86"/>
      <c r="J64" s="86"/>
      <c r="K64" s="86"/>
      <c r="L64" s="92"/>
      <c r="M64" s="92"/>
      <c r="N64" s="92"/>
      <c r="O64" s="82"/>
      <c r="P64" s="47"/>
      <c r="Q64" s="47"/>
    </row>
    <row r="65" spans="2:18" s="46" customFormat="1">
      <c r="B65" s="83"/>
      <c r="C65" s="84"/>
      <c r="D65" s="85"/>
      <c r="E65" s="84"/>
      <c r="F65" s="92"/>
      <c r="G65" s="92"/>
      <c r="H65" s="86"/>
      <c r="I65" s="86"/>
      <c r="J65" s="86"/>
      <c r="K65" s="86"/>
      <c r="L65" s="92"/>
      <c r="M65" s="92"/>
      <c r="N65" s="92"/>
      <c r="O65" s="82"/>
      <c r="P65" s="47"/>
      <c r="Q65" s="47"/>
    </row>
    <row r="66" spans="2:18" s="46" customFormat="1">
      <c r="B66" s="83"/>
      <c r="C66" s="84"/>
      <c r="D66" s="85"/>
      <c r="E66" s="84"/>
      <c r="F66" s="92"/>
      <c r="G66" s="92"/>
      <c r="H66" s="86"/>
      <c r="I66" s="86"/>
      <c r="J66" s="86"/>
      <c r="K66" s="86"/>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0.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91"/>
      <c r="D4" s="91"/>
      <c r="E4" s="91"/>
      <c r="F4" s="91"/>
      <c r="G4" s="91"/>
      <c r="H4" s="91"/>
      <c r="I4" s="91"/>
      <c r="J4" s="91"/>
      <c r="K4" s="91"/>
      <c r="L4" s="91"/>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131</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132</v>
      </c>
      <c r="D9" s="154"/>
      <c r="E9" s="26" t="s">
        <v>65</v>
      </c>
      <c r="F9" s="152" t="s">
        <v>134</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133</v>
      </c>
      <c r="D11" s="154"/>
      <c r="E11" s="26" t="s">
        <v>66</v>
      </c>
      <c r="F11" s="157" t="s">
        <v>135</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136</v>
      </c>
      <c r="D13" s="154"/>
      <c r="E13" s="26" t="s">
        <v>67</v>
      </c>
      <c r="F13" s="158" t="s">
        <v>137</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243</v>
      </c>
      <c r="D15" s="161"/>
      <c r="E15" s="81" t="s">
        <v>68</v>
      </c>
      <c r="F15" s="162" t="s">
        <v>244</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88" t="s">
        <v>22</v>
      </c>
      <c r="E19" s="29" t="s">
        <v>23</v>
      </c>
      <c r="F19" s="29" t="s">
        <v>24</v>
      </c>
      <c r="G19" s="29" t="s">
        <v>72</v>
      </c>
      <c r="H19" s="176"/>
      <c r="I19" s="176"/>
      <c r="J19" s="177"/>
      <c r="K19" s="177"/>
    </row>
    <row r="20" spans="2:11" ht="126.75" customHeight="1">
      <c r="B20" s="65" t="s">
        <v>138</v>
      </c>
      <c r="C20" s="80">
        <v>0.25</v>
      </c>
      <c r="D20" s="68" t="s">
        <v>139</v>
      </c>
      <c r="E20" s="67">
        <v>100</v>
      </c>
      <c r="F20" s="67" t="s">
        <v>107</v>
      </c>
      <c r="G20" s="66" t="s">
        <v>140</v>
      </c>
      <c r="H20" s="69" t="s">
        <v>187</v>
      </c>
      <c r="I20" s="70">
        <v>49710640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86</v>
      </c>
      <c r="C26" s="62">
        <v>0</v>
      </c>
      <c r="D26" s="63">
        <v>0</v>
      </c>
      <c r="E26" s="63">
        <v>0</v>
      </c>
      <c r="F26" s="63">
        <v>40</v>
      </c>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0.4</v>
      </c>
      <c r="G28" s="61">
        <f>IF($J$20=1,IF((SUM(C26:G26)/G27)&gt;=1,1,(SUM(C26:G26)/G27)),IF($J$20=2,IF((1-(SUM(C26:G26)/G27))&lt;=0,0,1-(SUM(C26:G26)/G27)),""))</f>
        <v>0.4</v>
      </c>
      <c r="H28" s="61">
        <f>IF($J$20=1,IF((SUM(C26:H26)/H27)&gt;=1,1,(SUM(C26:H26)/H27)),IF($J$20=2,IF((1-(SUM(C26:H26)/H27))&lt;=0,0,1-(SUM(C26:H26)/H27)),""))</f>
        <v>0.4</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v>0</v>
      </c>
      <c r="D31" s="44">
        <v>0</v>
      </c>
      <c r="E31" s="44"/>
      <c r="F31" s="44">
        <v>24855320</v>
      </c>
      <c r="G31" s="44"/>
      <c r="H31" s="45"/>
    </row>
    <row r="32" spans="2:11" ht="26.25" thickBot="1">
      <c r="B32" s="37" t="s">
        <v>43</v>
      </c>
      <c r="C32" s="17">
        <f>(C31/$I20)</f>
        <v>0</v>
      </c>
      <c r="D32" s="17">
        <f>(D31/$I20)+C32</f>
        <v>0</v>
      </c>
      <c r="E32" s="17">
        <f>(E31/$I20)+D32</f>
        <v>0</v>
      </c>
      <c r="F32" s="17">
        <f>(F31/$I20)+E32</f>
        <v>0.5</v>
      </c>
      <c r="G32" s="17">
        <f>(G31/$I20)+F32</f>
        <v>0.5</v>
      </c>
      <c r="H32" s="18">
        <f>(H31/$I20)+G32</f>
        <v>0.5</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89"/>
      <c r="K34" s="89"/>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t="s">
        <v>168</v>
      </c>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t="s">
        <v>191</v>
      </c>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ht="27" customHeight="1">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303</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90" t="s">
        <v>31</v>
      </c>
      <c r="G56" s="90" t="s">
        <v>30</v>
      </c>
      <c r="H56" s="40" t="s">
        <v>32</v>
      </c>
      <c r="I56" s="40" t="s">
        <v>32</v>
      </c>
      <c r="J56" s="40" t="s">
        <v>31</v>
      </c>
      <c r="K56" s="40" t="s">
        <v>33</v>
      </c>
      <c r="L56" s="90" t="s">
        <v>34</v>
      </c>
      <c r="M56" s="90" t="s">
        <v>35</v>
      </c>
      <c r="N56" s="90" t="s">
        <v>36</v>
      </c>
      <c r="O56" s="219"/>
      <c r="P56" s="1"/>
      <c r="Q56" s="1"/>
    </row>
    <row r="57" spans="1:17" s="46" customFormat="1">
      <c r="B57" s="83" t="s">
        <v>141</v>
      </c>
      <c r="C57" s="84"/>
      <c r="D57" s="85"/>
      <c r="E57" s="84"/>
      <c r="F57" s="92"/>
      <c r="G57" s="92"/>
      <c r="H57" s="86"/>
      <c r="I57" s="86" t="s">
        <v>100</v>
      </c>
      <c r="J57" s="86" t="s">
        <v>100</v>
      </c>
      <c r="K57" s="86" t="s">
        <v>100</v>
      </c>
      <c r="L57" s="92"/>
      <c r="M57" s="92"/>
      <c r="N57" s="92"/>
      <c r="O57" s="82">
        <f>COUNTA(C57:N57)</f>
        <v>3</v>
      </c>
      <c r="P57" s="47"/>
      <c r="Q57" s="47"/>
    </row>
    <row r="58" spans="1:17" s="46" customFormat="1">
      <c r="B58" s="83" t="s">
        <v>142</v>
      </c>
      <c r="C58" s="84"/>
      <c r="D58" s="85"/>
      <c r="E58" s="84"/>
      <c r="F58" s="92"/>
      <c r="G58" s="92"/>
      <c r="H58" s="86"/>
      <c r="I58" s="86" t="s">
        <v>100</v>
      </c>
      <c r="J58" s="86" t="s">
        <v>100</v>
      </c>
      <c r="K58" s="86" t="s">
        <v>100</v>
      </c>
      <c r="L58" s="92"/>
      <c r="M58" s="92"/>
      <c r="N58" s="92"/>
      <c r="O58" s="82">
        <f>COUNTA(C58:N58)</f>
        <v>3</v>
      </c>
      <c r="P58" s="47"/>
      <c r="Q58" s="47"/>
    </row>
    <row r="59" spans="1:17" s="46" customFormat="1">
      <c r="B59" s="83" t="s">
        <v>143</v>
      </c>
      <c r="C59" s="84"/>
      <c r="D59" s="85"/>
      <c r="E59" s="84"/>
      <c r="F59" s="92"/>
      <c r="G59" s="92"/>
      <c r="H59" s="86"/>
      <c r="I59" s="86" t="s">
        <v>100</v>
      </c>
      <c r="J59" s="86" t="s">
        <v>100</v>
      </c>
      <c r="K59" s="86"/>
      <c r="L59" s="92"/>
      <c r="M59" s="92"/>
      <c r="N59" s="92"/>
      <c r="O59" s="82"/>
      <c r="P59" s="47"/>
      <c r="Q59" s="47"/>
    </row>
    <row r="60" spans="1:17" s="46" customFormat="1">
      <c r="B60" s="83"/>
      <c r="C60" s="84"/>
      <c r="D60" s="85"/>
      <c r="E60" s="84"/>
      <c r="F60" s="92"/>
      <c r="G60" s="92"/>
      <c r="H60" s="86"/>
      <c r="I60" s="86"/>
      <c r="J60" s="86"/>
      <c r="K60" s="86"/>
      <c r="L60" s="92"/>
      <c r="M60" s="92"/>
      <c r="N60" s="92"/>
      <c r="O60" s="82"/>
      <c r="P60" s="47"/>
      <c r="Q60" s="47"/>
    </row>
    <row r="61" spans="1:17" s="46" customFormat="1">
      <c r="B61" s="83"/>
      <c r="C61" s="84"/>
      <c r="D61" s="85"/>
      <c r="E61" s="84"/>
      <c r="F61" s="92"/>
      <c r="G61" s="92"/>
      <c r="H61" s="86"/>
      <c r="I61" s="86"/>
      <c r="J61" s="86"/>
      <c r="K61" s="86"/>
      <c r="L61" s="92"/>
      <c r="M61" s="92"/>
      <c r="N61" s="92"/>
      <c r="O61" s="82"/>
      <c r="P61" s="47"/>
      <c r="Q61" s="47"/>
    </row>
    <row r="62" spans="1:17" s="46" customFormat="1">
      <c r="B62" s="83"/>
      <c r="C62" s="84"/>
      <c r="D62" s="85"/>
      <c r="E62" s="84"/>
      <c r="F62" s="92"/>
      <c r="G62" s="92"/>
      <c r="H62" s="86"/>
      <c r="I62" s="86"/>
      <c r="J62" s="86"/>
      <c r="K62" s="86"/>
      <c r="L62" s="92"/>
      <c r="M62" s="92"/>
      <c r="N62" s="92"/>
      <c r="O62" s="82"/>
      <c r="P62" s="47"/>
      <c r="Q62" s="47"/>
    </row>
    <row r="63" spans="1:17" s="46" customFormat="1">
      <c r="B63" s="83"/>
      <c r="C63" s="84"/>
      <c r="D63" s="85"/>
      <c r="E63" s="84"/>
      <c r="F63" s="92"/>
      <c r="G63" s="92"/>
      <c r="H63" s="86"/>
      <c r="I63" s="86"/>
      <c r="J63" s="86"/>
      <c r="K63" s="86"/>
      <c r="L63" s="92"/>
      <c r="M63" s="92"/>
      <c r="N63" s="92"/>
      <c r="O63" s="82"/>
      <c r="P63" s="47"/>
      <c r="Q63" s="47"/>
    </row>
    <row r="64" spans="1:17" s="46" customFormat="1">
      <c r="B64" s="83"/>
      <c r="C64" s="84"/>
      <c r="D64" s="85"/>
      <c r="E64" s="84"/>
      <c r="F64" s="92"/>
      <c r="G64" s="92"/>
      <c r="H64" s="86"/>
      <c r="I64" s="86"/>
      <c r="J64" s="86"/>
      <c r="K64" s="86"/>
      <c r="L64" s="92"/>
      <c r="M64" s="92"/>
      <c r="N64" s="92"/>
      <c r="O64" s="82"/>
      <c r="P64" s="47"/>
      <c r="Q64" s="47"/>
    </row>
    <row r="65" spans="2:18" s="46" customFormat="1">
      <c r="B65" s="83"/>
      <c r="C65" s="84"/>
      <c r="D65" s="85"/>
      <c r="E65" s="84"/>
      <c r="F65" s="92"/>
      <c r="G65" s="92"/>
      <c r="H65" s="86"/>
      <c r="I65" s="86"/>
      <c r="J65" s="86"/>
      <c r="K65" s="86"/>
      <c r="L65" s="92"/>
      <c r="M65" s="92"/>
      <c r="N65" s="92"/>
      <c r="O65" s="82"/>
      <c r="P65" s="47"/>
      <c r="Q65" s="47"/>
    </row>
    <row r="66" spans="2:18" s="46" customFormat="1">
      <c r="B66" s="83"/>
      <c r="C66" s="84"/>
      <c r="D66" s="85"/>
      <c r="E66" s="84"/>
      <c r="F66" s="92"/>
      <c r="G66" s="92"/>
      <c r="H66" s="86"/>
      <c r="I66" s="86"/>
      <c r="J66" s="86"/>
      <c r="K66" s="86"/>
      <c r="L66" s="92"/>
      <c r="M66" s="92"/>
      <c r="N66" s="92"/>
      <c r="O66" s="82"/>
      <c r="P66" s="47"/>
      <c r="Q66" s="47"/>
    </row>
    <row r="67" spans="2:18" s="46" customFormat="1">
      <c r="B67" s="83"/>
      <c r="C67" s="84"/>
      <c r="D67" s="85"/>
      <c r="E67" s="84"/>
      <c r="F67" s="92"/>
      <c r="G67" s="92"/>
      <c r="H67" s="86"/>
      <c r="I67" s="86"/>
      <c r="J67" s="86"/>
      <c r="K67" s="86"/>
      <c r="L67" s="92"/>
      <c r="M67" s="92"/>
      <c r="N67" s="92"/>
      <c r="O67" s="82"/>
      <c r="P67" s="47"/>
      <c r="Q67" s="47"/>
    </row>
    <row r="68" spans="2:18" s="46" customFormat="1">
      <c r="B68" s="83"/>
      <c r="C68" s="84"/>
      <c r="D68" s="85"/>
      <c r="E68" s="84"/>
      <c r="F68" s="92"/>
      <c r="G68" s="92"/>
      <c r="H68" s="86"/>
      <c r="I68" s="86"/>
      <c r="J68" s="86"/>
      <c r="K68" s="86"/>
      <c r="L68" s="92"/>
      <c r="M68" s="92"/>
      <c r="N68" s="92"/>
      <c r="O68" s="82"/>
      <c r="P68" s="47"/>
      <c r="Q68" s="47"/>
    </row>
    <row r="69" spans="2:18" s="46" customFormat="1">
      <c r="B69" s="83"/>
      <c r="C69" s="84"/>
      <c r="D69" s="85"/>
      <c r="E69" s="84"/>
      <c r="F69" s="92"/>
      <c r="G69" s="92"/>
      <c r="H69" s="86"/>
      <c r="I69" s="86"/>
      <c r="J69" s="86"/>
      <c r="K69" s="86"/>
      <c r="L69" s="92"/>
      <c r="M69" s="92"/>
      <c r="N69" s="92"/>
      <c r="O69" s="82"/>
      <c r="P69" s="47"/>
      <c r="Q69" s="47"/>
    </row>
    <row r="70" spans="2:18" s="46" customFormat="1">
      <c r="B70" s="83"/>
      <c r="C70" s="84"/>
      <c r="D70" s="85"/>
      <c r="E70" s="84"/>
      <c r="F70" s="92"/>
      <c r="G70" s="92"/>
      <c r="H70" s="86"/>
      <c r="I70" s="86"/>
      <c r="J70" s="86"/>
      <c r="K70" s="86"/>
      <c r="L70" s="92"/>
      <c r="M70" s="92"/>
      <c r="N70" s="92"/>
      <c r="O70" s="82"/>
      <c r="P70" s="47"/>
      <c r="Q70" s="47"/>
    </row>
    <row r="71" spans="2:18" s="46" customFormat="1">
      <c r="B71" s="83"/>
      <c r="C71" s="84"/>
      <c r="D71" s="85"/>
      <c r="E71" s="84"/>
      <c r="F71" s="92"/>
      <c r="G71" s="92"/>
      <c r="H71" s="86"/>
      <c r="I71" s="86"/>
      <c r="J71" s="86"/>
      <c r="K71" s="86"/>
      <c r="L71" s="92"/>
      <c r="M71" s="92"/>
      <c r="N71" s="92"/>
      <c r="O71" s="82"/>
      <c r="P71" s="47"/>
      <c r="Q71" s="47"/>
    </row>
    <row r="72" spans="2:18" s="46" customFormat="1">
      <c r="B72" s="83"/>
      <c r="C72" s="84"/>
      <c r="D72" s="85"/>
      <c r="E72" s="84"/>
      <c r="F72" s="92"/>
      <c r="G72" s="92"/>
      <c r="H72" s="86"/>
      <c r="I72" s="86"/>
      <c r="J72" s="86"/>
      <c r="K72" s="86"/>
      <c r="L72" s="92"/>
      <c r="M72" s="92"/>
      <c r="N72" s="92"/>
      <c r="O72" s="82"/>
      <c r="P72" s="47"/>
      <c r="Q72" s="47"/>
    </row>
    <row r="73" spans="2:18" s="46" customFormat="1">
      <c r="B73" s="83"/>
      <c r="C73" s="84"/>
      <c r="D73" s="85"/>
      <c r="E73" s="84"/>
      <c r="F73" s="92"/>
      <c r="G73" s="92"/>
      <c r="H73" s="86"/>
      <c r="I73" s="86"/>
      <c r="J73" s="86"/>
      <c r="K73" s="86"/>
      <c r="L73" s="92"/>
      <c r="M73" s="92"/>
      <c r="N73" s="92"/>
      <c r="O73" s="82"/>
      <c r="P73" s="47"/>
      <c r="Q73" s="47"/>
    </row>
    <row r="74" spans="2:18" s="46" customFormat="1">
      <c r="B74" s="83"/>
      <c r="C74" s="84"/>
      <c r="D74" s="85"/>
      <c r="E74" s="84"/>
      <c r="F74" s="92"/>
      <c r="G74" s="92"/>
      <c r="H74" s="86"/>
      <c r="I74" s="86"/>
      <c r="J74" s="86"/>
      <c r="K74" s="86"/>
      <c r="L74" s="92"/>
      <c r="M74" s="92"/>
      <c r="N74" s="92"/>
      <c r="O74" s="82"/>
      <c r="P74" s="47"/>
      <c r="Q74" s="47"/>
    </row>
    <row r="75" spans="2:18" s="46" customFormat="1">
      <c r="B75" s="83"/>
      <c r="C75" s="84"/>
      <c r="D75" s="85"/>
      <c r="E75" s="84"/>
      <c r="F75" s="92"/>
      <c r="G75" s="92"/>
      <c r="H75" s="86"/>
      <c r="I75" s="86"/>
      <c r="J75" s="86"/>
      <c r="K75" s="86"/>
      <c r="L75" s="92"/>
      <c r="M75" s="92"/>
      <c r="N75" s="92"/>
      <c r="O75" s="82"/>
      <c r="P75" s="47"/>
      <c r="Q75" s="47"/>
    </row>
    <row r="76" spans="2:18" s="46" customFormat="1">
      <c r="B76" s="83"/>
      <c r="C76" s="84"/>
      <c r="D76" s="85"/>
      <c r="E76" s="84"/>
      <c r="F76" s="92"/>
      <c r="G76" s="92"/>
      <c r="H76" s="86"/>
      <c r="I76" s="86"/>
      <c r="J76" s="86"/>
      <c r="K76" s="86"/>
      <c r="L76" s="92"/>
      <c r="M76" s="92"/>
      <c r="N76" s="92"/>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1.xml><?xml version="1.0" encoding="utf-8"?>
<worksheet xmlns="http://schemas.openxmlformats.org/spreadsheetml/2006/main" xmlns:r="http://schemas.openxmlformats.org/officeDocument/2006/relationships">
  <dimension ref="A1:T76"/>
  <sheetViews>
    <sheetView view="pageBreakPreview" topLeftCell="A7" zoomScale="73" zoomScaleNormal="100" zoomScaleSheetLayoutView="73" workbookViewId="0">
      <selection activeCell="G20" sqref="G20"/>
    </sheetView>
  </sheetViews>
  <sheetFormatPr baseColWidth="10" defaultRowHeight="12.75"/>
  <cols>
    <col min="1" max="1" width="1.7109375" style="2" customWidth="1"/>
    <col min="2" max="2" width="28.85546875" style="2" customWidth="1"/>
    <col min="3" max="3" width="18.5703125" style="2" customWidth="1"/>
    <col min="4" max="4" width="21.42578125" style="2" customWidth="1"/>
    <col min="5" max="5" width="18.8554687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21.75" customHeight="1">
      <c r="A1" s="1"/>
      <c r="B1" s="134"/>
      <c r="C1" s="262" t="s">
        <v>46</v>
      </c>
      <c r="D1" s="263"/>
      <c r="E1" s="263"/>
      <c r="F1" s="263"/>
      <c r="G1" s="263"/>
      <c r="H1" s="263"/>
      <c r="I1" s="263"/>
      <c r="J1" s="263"/>
      <c r="K1" s="263"/>
      <c r="L1" s="264"/>
      <c r="M1" s="265" t="s">
        <v>47</v>
      </c>
      <c r="N1" s="265"/>
      <c r="O1" s="265"/>
      <c r="Q1" s="1"/>
    </row>
    <row r="2" spans="1:20" ht="15" customHeight="1">
      <c r="A2" s="1"/>
      <c r="B2" s="134"/>
      <c r="C2" s="266" t="s">
        <v>48</v>
      </c>
      <c r="D2" s="267"/>
      <c r="E2" s="267"/>
      <c r="F2" s="267"/>
      <c r="G2" s="267"/>
      <c r="H2" s="267"/>
      <c r="I2" s="267"/>
      <c r="J2" s="267"/>
      <c r="K2" s="267"/>
      <c r="L2" s="268"/>
      <c r="M2" s="272" t="s">
        <v>0</v>
      </c>
      <c r="N2" s="272"/>
      <c r="O2" s="272"/>
      <c r="Q2" s="1"/>
    </row>
    <row r="3" spans="1:20" ht="15" customHeight="1">
      <c r="A3" s="1"/>
      <c r="B3" s="134"/>
      <c r="C3" s="269"/>
      <c r="D3" s="270"/>
      <c r="E3" s="270"/>
      <c r="F3" s="270"/>
      <c r="G3" s="270"/>
      <c r="H3" s="270"/>
      <c r="I3" s="270"/>
      <c r="J3" s="270"/>
      <c r="K3" s="270"/>
      <c r="L3" s="271"/>
      <c r="M3" s="273" t="s">
        <v>1</v>
      </c>
      <c r="N3" s="273"/>
      <c r="O3" s="273"/>
      <c r="Q3" s="1"/>
    </row>
    <row r="4" spans="1:20" ht="15" customHeight="1">
      <c r="A4" s="1"/>
      <c r="B4" s="10"/>
      <c r="C4" s="3"/>
      <c r="D4" s="3"/>
      <c r="E4" s="3"/>
      <c r="F4" s="3"/>
      <c r="G4" s="3"/>
      <c r="H4" s="3"/>
      <c r="I4" s="3"/>
      <c r="J4" s="3"/>
      <c r="K4" s="3"/>
      <c r="L4" s="3"/>
      <c r="M4" s="25"/>
      <c r="N4" s="25"/>
      <c r="Q4" s="1"/>
    </row>
    <row r="5" spans="1:20" ht="33" customHeight="1">
      <c r="A5" s="1"/>
      <c r="B5" s="30" t="s">
        <v>9</v>
      </c>
      <c r="C5" s="256" t="e">
        <f>#REF!</f>
        <v>#REF!</v>
      </c>
      <c r="D5" s="151"/>
      <c r="E5" s="26" t="s">
        <v>10</v>
      </c>
      <c r="F5" s="257" t="e">
        <f>#REF!</f>
        <v>#REF!</v>
      </c>
      <c r="G5" s="257"/>
      <c r="H5" s="257"/>
      <c r="I5" s="257"/>
      <c r="J5" s="257"/>
      <c r="K5" s="257"/>
      <c r="L5" s="257"/>
      <c r="M5" s="257"/>
      <c r="N5" s="257"/>
      <c r="O5" s="257"/>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30" t="s">
        <v>11</v>
      </c>
      <c r="C7" s="256" t="e">
        <f>#REF!</f>
        <v>#REF!</v>
      </c>
      <c r="D7" s="151"/>
      <c r="E7" s="26" t="s">
        <v>12</v>
      </c>
      <c r="F7" s="256" t="e">
        <f>#REF!</f>
        <v>#REF!</v>
      </c>
      <c r="G7" s="261"/>
      <c r="H7" s="261"/>
      <c r="I7" s="261"/>
      <c r="J7" s="261"/>
      <c r="K7" s="261"/>
      <c r="L7" s="261"/>
      <c r="M7" s="261"/>
      <c r="N7" s="261"/>
      <c r="O7" s="151"/>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6" t="e">
        <f>#REF!</f>
        <v>#REF!</v>
      </c>
      <c r="D9" s="151"/>
      <c r="E9" s="26" t="s">
        <v>14</v>
      </c>
      <c r="F9" s="256" t="e">
        <f>#REF!</f>
        <v>#REF!</v>
      </c>
      <c r="G9" s="261"/>
      <c r="H9" s="261"/>
      <c r="I9" s="261"/>
      <c r="J9" s="261"/>
      <c r="K9" s="261"/>
      <c r="L9" s="261"/>
      <c r="M9" s="261"/>
      <c r="N9" s="261"/>
      <c r="O9" s="151"/>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6" t="e">
        <f>#REF!</f>
        <v>#REF!</v>
      </c>
      <c r="D11" s="151"/>
      <c r="E11" s="26" t="s">
        <v>45</v>
      </c>
      <c r="F11" s="257" t="e">
        <f>#REF!</f>
        <v>#REF!</v>
      </c>
      <c r="G11" s="257"/>
      <c r="H11" s="257"/>
      <c r="I11" s="257"/>
      <c r="J11" s="257"/>
      <c r="K11" s="257"/>
      <c r="L11" s="257"/>
      <c r="M11" s="257"/>
      <c r="N11" s="257"/>
      <c r="O11" s="2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2" t="s">
        <v>16</v>
      </c>
      <c r="C13" s="256" t="e">
        <f>#REF!</f>
        <v>#REF!</v>
      </c>
      <c r="D13" s="151"/>
      <c r="E13" s="27" t="s">
        <v>17</v>
      </c>
      <c r="F13" s="257" t="e">
        <f>#REF!</f>
        <v>#REF!</v>
      </c>
      <c r="G13" s="257"/>
      <c r="H13" s="257"/>
      <c r="I13" s="257"/>
      <c r="J13" s="257"/>
      <c r="K13" s="257"/>
      <c r="L13" s="257"/>
      <c r="M13" s="257"/>
      <c r="N13" s="257"/>
      <c r="O13" s="257"/>
      <c r="P13" s="13"/>
      <c r="Q13" s="13"/>
      <c r="R13" s="13"/>
      <c r="S13" s="13"/>
      <c r="T13" s="1"/>
    </row>
    <row r="14" spans="1:20" ht="8.25" customHeight="1">
      <c r="B14" s="22"/>
      <c r="F14" s="49"/>
      <c r="G14" s="49"/>
      <c r="H14" s="49"/>
      <c r="I14" s="49"/>
      <c r="J14" s="49"/>
      <c r="K14" s="49"/>
      <c r="L14" s="49"/>
      <c r="M14" s="49"/>
      <c r="N14" s="49"/>
    </row>
    <row r="15" spans="1:20" ht="31.5" customHeight="1">
      <c r="B15" s="33" t="s">
        <v>20</v>
      </c>
      <c r="C15" s="52" t="e">
        <f>#REF!</f>
        <v>#REF!</v>
      </c>
      <c r="D15" s="258" t="s">
        <v>60</v>
      </c>
      <c r="E15" s="259"/>
      <c r="F15" s="260" t="e">
        <f>#REF!</f>
        <v>#REF!</v>
      </c>
      <c r="G15" s="260"/>
      <c r="H15" s="260"/>
      <c r="I15" s="260"/>
      <c r="J15" s="260"/>
      <c r="K15" s="260"/>
      <c r="L15" s="260"/>
      <c r="M15" s="260"/>
      <c r="N15" s="260"/>
      <c r="O15" s="260"/>
    </row>
    <row r="16" spans="1:20" ht="6.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28" t="s">
        <v>22</v>
      </c>
      <c r="E19" s="29" t="s">
        <v>23</v>
      </c>
      <c r="F19" s="29" t="s">
        <v>24</v>
      </c>
      <c r="G19" s="29" t="s">
        <v>40</v>
      </c>
      <c r="H19" s="176"/>
      <c r="I19" s="176"/>
      <c r="J19" s="177"/>
      <c r="K19" s="177"/>
    </row>
    <row r="20" spans="2:11" ht="126.75" customHeight="1">
      <c r="B20" s="55" t="e">
        <f>#REF!</f>
        <v>#REF!</v>
      </c>
      <c r="C20" s="41" t="e">
        <f>#REF!</f>
        <v>#REF!</v>
      </c>
      <c r="D20" s="59" t="e">
        <f>#REF!</f>
        <v>#REF!</v>
      </c>
      <c r="E20" s="57" t="e">
        <f>#REF!</f>
        <v>#REF!</v>
      </c>
      <c r="F20" s="56" t="e">
        <f>#REF!</f>
        <v>#REF!</v>
      </c>
      <c r="G20" s="42" t="e">
        <f>#REF!</f>
        <v>#REF!</v>
      </c>
      <c r="H20" s="54" t="e">
        <f>#REF!</f>
        <v>#REF!</v>
      </c>
      <c r="I20" s="43" t="e">
        <f>#REF!</f>
        <v>#REF!</v>
      </c>
      <c r="J20" s="178" t="e">
        <f>#REF!</f>
        <v>#REF!</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thickBot="1">
      <c r="B26" s="4" t="e">
        <f>#REF!</f>
        <v>#REF!</v>
      </c>
      <c r="C26" s="4" t="e">
        <f>#REF!</f>
        <v>#REF!</v>
      </c>
      <c r="D26" s="4" t="e">
        <f>#REF!</f>
        <v>#REF!</v>
      </c>
      <c r="E26" s="4" t="e">
        <f>#REF!</f>
        <v>#REF!</v>
      </c>
      <c r="F26" s="4" t="e">
        <f>#REF!</f>
        <v>#REF!</v>
      </c>
      <c r="G26" s="4" t="e">
        <f>#REF!</f>
        <v>#REF!</v>
      </c>
      <c r="H26" s="4" t="e">
        <f>#REF!</f>
        <v>#REF!</v>
      </c>
    </row>
    <row r="27" spans="2:11" ht="36.75" customHeight="1" thickBot="1">
      <c r="B27" s="4" t="e">
        <f>#REF!</f>
        <v>#REF!</v>
      </c>
      <c r="C27" s="4" t="e">
        <f>#REF!</f>
        <v>#REF!</v>
      </c>
      <c r="D27" s="4" t="e">
        <f>#REF!</f>
        <v>#REF!</v>
      </c>
      <c r="E27" s="4" t="e">
        <f>#REF!</f>
        <v>#REF!</v>
      </c>
      <c r="F27" s="4" t="e">
        <f>#REF!</f>
        <v>#REF!</v>
      </c>
      <c r="G27" s="4" t="e">
        <f>#REF!</f>
        <v>#REF!</v>
      </c>
      <c r="H27" s="4" t="e">
        <f>#REF!</f>
        <v>#REF!</v>
      </c>
    </row>
    <row r="28" spans="2:11" ht="29.25" customHeight="1" thickBot="1">
      <c r="B28" s="16" t="s">
        <v>38</v>
      </c>
      <c r="C28" s="60" t="e">
        <f>IF($J$20=1,(C26/C27),IF($J$20=2,1-(C26/C27),""))</f>
        <v>#REF!</v>
      </c>
      <c r="D28" s="60" t="e">
        <f>IF($J$20=1,(D26/D27),IF($J$20=2,1-(SUM(C26:D26)/D27),""))</f>
        <v>#REF!</v>
      </c>
      <c r="E28" s="60" t="e">
        <f>IF($J$20=1,(E26/E27),IF($J$20=2,1-(SUM(C26:E26)/E27),""))</f>
        <v>#REF!</v>
      </c>
      <c r="F28" s="60" t="e">
        <f>IF($J$20=1,(F26/F27),IF($J$20=2,1-(SUM(C26:F26)/F27),""))</f>
        <v>#REF!</v>
      </c>
      <c r="G28" s="60" t="e">
        <f>IF($J$20=1,(G26/G27),IF($J$20=2,1-(SUM(C26:G26)/G27),""))</f>
        <v>#REF!</v>
      </c>
      <c r="H28" s="60" t="e">
        <f>IF($J$20=1,(H26/H27),IF($J$20=2,1-(SUM(C26:H26)/H27),""))</f>
        <v>#REF!</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t="e">
        <f>#REF!</f>
        <v>#REF!</v>
      </c>
      <c r="D31" s="44" t="e">
        <f>#REF!</f>
        <v>#REF!</v>
      </c>
      <c r="E31" s="44" t="e">
        <f>#REF!</f>
        <v>#REF!</v>
      </c>
      <c r="F31" s="44" t="e">
        <f>#REF!</f>
        <v>#REF!</v>
      </c>
      <c r="G31" s="44" t="e">
        <f>#REF!</f>
        <v>#REF!</v>
      </c>
      <c r="H31" s="44" t="e">
        <f>#REF!</f>
        <v>#REF!</v>
      </c>
    </row>
    <row r="32" spans="2:11" ht="26.25" thickBot="1">
      <c r="B32" s="37" t="s">
        <v>43</v>
      </c>
      <c r="C32" s="17" t="e">
        <f>#REF!</f>
        <v>#REF!</v>
      </c>
      <c r="D32" s="17" t="e">
        <f>#REF!</f>
        <v>#REF!</v>
      </c>
      <c r="E32" s="17" t="e">
        <f>#REF!</f>
        <v>#REF!</v>
      </c>
      <c r="F32" s="17" t="e">
        <f>#REF!</f>
        <v>#REF!</v>
      </c>
      <c r="G32" s="17" t="e">
        <f>#REF!</f>
        <v>#REF!</v>
      </c>
      <c r="H32" s="17" t="e">
        <f>#REF!</f>
        <v>#REF!</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51"/>
      <c r="K34" s="51"/>
      <c r="L34" s="182" t="s">
        <v>53</v>
      </c>
      <c r="M34" s="182"/>
      <c r="N34" s="182"/>
      <c r="O34" s="182"/>
    </row>
    <row r="35" spans="1:17" ht="12" customHeight="1">
      <c r="A35" s="1"/>
      <c r="B35" s="1"/>
      <c r="C35" s="9"/>
      <c r="D35" s="8"/>
      <c r="E35" s="8"/>
      <c r="F35" s="183" t="s">
        <v>49</v>
      </c>
      <c r="G35" s="247" t="e">
        <f>#REF!</f>
        <v>#REF!</v>
      </c>
      <c r="H35" s="248"/>
      <c r="I35" s="248"/>
      <c r="J35" s="248"/>
      <c r="K35" s="249"/>
      <c r="L35" s="212" t="e">
        <f>#REF!</f>
        <v>#REF!</v>
      </c>
      <c r="M35" s="212"/>
      <c r="N35" s="212"/>
      <c r="O35" s="212"/>
    </row>
    <row r="36" spans="1:17" ht="9" customHeight="1">
      <c r="A36" s="1"/>
      <c r="B36" s="1"/>
      <c r="C36" s="9"/>
      <c r="D36" s="1"/>
      <c r="E36" s="1"/>
      <c r="F36" s="183"/>
      <c r="G36" s="250"/>
      <c r="H36" s="251"/>
      <c r="I36" s="251"/>
      <c r="J36" s="251"/>
      <c r="K36" s="252"/>
      <c r="L36" s="212"/>
      <c r="M36" s="212"/>
      <c r="N36" s="212"/>
      <c r="O36" s="212"/>
      <c r="P36" s="1"/>
      <c r="Q36" s="1"/>
    </row>
    <row r="37" spans="1:17">
      <c r="A37" s="1"/>
      <c r="B37" s="1"/>
      <c r="C37" s="1"/>
      <c r="D37" s="1"/>
      <c r="E37" s="1"/>
      <c r="F37" s="183"/>
      <c r="G37" s="253"/>
      <c r="H37" s="254"/>
      <c r="I37" s="254"/>
      <c r="J37" s="254"/>
      <c r="K37" s="255"/>
      <c r="L37" s="212"/>
      <c r="M37" s="212"/>
      <c r="N37" s="212"/>
      <c r="O37" s="212"/>
      <c r="P37" s="1"/>
      <c r="Q37" s="1"/>
    </row>
    <row r="38" spans="1:17">
      <c r="A38" s="1"/>
      <c r="B38" s="1"/>
      <c r="C38" s="1"/>
      <c r="D38" s="1"/>
      <c r="E38" s="1"/>
      <c r="F38" s="183" t="s">
        <v>54</v>
      </c>
      <c r="G38" s="247" t="e">
        <f>#REF!</f>
        <v>#REF!</v>
      </c>
      <c r="H38" s="248"/>
      <c r="I38" s="248"/>
      <c r="J38" s="248"/>
      <c r="K38" s="249"/>
      <c r="L38" s="212" t="e">
        <f>#REF!</f>
        <v>#REF!</v>
      </c>
      <c r="M38" s="212"/>
      <c r="N38" s="212"/>
      <c r="O38" s="212"/>
      <c r="P38" s="1"/>
      <c r="Q38" s="1"/>
    </row>
    <row r="39" spans="1:17">
      <c r="A39" s="1"/>
      <c r="B39" s="1"/>
      <c r="C39" s="1"/>
      <c r="D39" s="1"/>
      <c r="E39" s="1"/>
      <c r="F39" s="183"/>
      <c r="G39" s="250"/>
      <c r="H39" s="251"/>
      <c r="I39" s="251"/>
      <c r="J39" s="251"/>
      <c r="K39" s="252"/>
      <c r="L39" s="212"/>
      <c r="M39" s="212"/>
      <c r="N39" s="212"/>
      <c r="O39" s="212"/>
      <c r="P39" s="1"/>
      <c r="Q39" s="1"/>
    </row>
    <row r="40" spans="1:17">
      <c r="A40" s="1"/>
      <c r="B40" s="1"/>
      <c r="C40" s="1"/>
      <c r="D40" s="1"/>
      <c r="E40" s="1"/>
      <c r="F40" s="183"/>
      <c r="G40" s="253"/>
      <c r="H40" s="254"/>
      <c r="I40" s="254"/>
      <c r="J40" s="254"/>
      <c r="K40" s="255"/>
      <c r="L40" s="212"/>
      <c r="M40" s="212"/>
      <c r="N40" s="212"/>
      <c r="O40" s="212"/>
      <c r="P40" s="1"/>
      <c r="Q40" s="1"/>
    </row>
    <row r="41" spans="1:17">
      <c r="A41" s="1"/>
      <c r="B41" s="1"/>
      <c r="C41" s="1"/>
      <c r="D41" s="1"/>
      <c r="E41" s="1"/>
      <c r="F41" s="183" t="s">
        <v>55</v>
      </c>
      <c r="G41" s="247" t="e">
        <f>#REF!</f>
        <v>#REF!</v>
      </c>
      <c r="H41" s="248"/>
      <c r="I41" s="248"/>
      <c r="J41" s="248"/>
      <c r="K41" s="249"/>
      <c r="L41" s="212" t="e">
        <f>#REF!</f>
        <v>#REF!</v>
      </c>
      <c r="M41" s="212"/>
      <c r="N41" s="212"/>
      <c r="O41" s="212"/>
      <c r="P41" s="1"/>
      <c r="Q41" s="1"/>
    </row>
    <row r="42" spans="1:17">
      <c r="A42" s="1"/>
      <c r="B42" s="1"/>
      <c r="C42" s="1"/>
      <c r="D42" s="1"/>
      <c r="E42" s="1"/>
      <c r="F42" s="183"/>
      <c r="G42" s="250"/>
      <c r="H42" s="251"/>
      <c r="I42" s="251"/>
      <c r="J42" s="251"/>
      <c r="K42" s="252"/>
      <c r="L42" s="212"/>
      <c r="M42" s="212"/>
      <c r="N42" s="212"/>
      <c r="O42" s="212"/>
      <c r="P42" s="1"/>
      <c r="Q42" s="1"/>
    </row>
    <row r="43" spans="1:17">
      <c r="A43" s="1"/>
      <c r="B43" s="1"/>
      <c r="C43" s="1"/>
      <c r="D43" s="1"/>
      <c r="E43" s="1"/>
      <c r="F43" s="183"/>
      <c r="G43" s="253"/>
      <c r="H43" s="254"/>
      <c r="I43" s="254"/>
      <c r="J43" s="254"/>
      <c r="K43" s="255"/>
      <c r="L43" s="212"/>
      <c r="M43" s="212"/>
      <c r="N43" s="212"/>
      <c r="O43" s="212"/>
      <c r="P43" s="1"/>
      <c r="Q43" s="1"/>
    </row>
    <row r="44" spans="1:17">
      <c r="A44" s="1"/>
      <c r="B44" s="1"/>
      <c r="C44" s="1"/>
      <c r="D44" s="1"/>
      <c r="E44" s="1"/>
      <c r="F44" s="183" t="s">
        <v>50</v>
      </c>
      <c r="G44" s="247" t="e">
        <f>#REF!</f>
        <v>#REF!</v>
      </c>
      <c r="H44" s="248"/>
      <c r="I44" s="248"/>
      <c r="J44" s="248"/>
      <c r="K44" s="249"/>
      <c r="L44" s="212" t="e">
        <f>#REF!</f>
        <v>#REF!</v>
      </c>
      <c r="M44" s="212"/>
      <c r="N44" s="212"/>
      <c r="O44" s="212"/>
      <c r="P44" s="1"/>
      <c r="Q44" s="1"/>
    </row>
    <row r="45" spans="1:17">
      <c r="A45" s="1"/>
      <c r="B45" s="1"/>
      <c r="C45" s="1"/>
      <c r="D45" s="1"/>
      <c r="E45" s="1"/>
      <c r="F45" s="183"/>
      <c r="G45" s="250"/>
      <c r="H45" s="251"/>
      <c r="I45" s="251"/>
      <c r="J45" s="251"/>
      <c r="K45" s="252"/>
      <c r="L45" s="212"/>
      <c r="M45" s="212"/>
      <c r="N45" s="212"/>
      <c r="O45" s="212"/>
      <c r="P45" s="1"/>
      <c r="Q45" s="1"/>
    </row>
    <row r="46" spans="1:17">
      <c r="A46" s="1"/>
      <c r="B46" s="1"/>
      <c r="C46" s="1"/>
      <c r="D46" s="1"/>
      <c r="E46" s="1"/>
      <c r="F46" s="183"/>
      <c r="G46" s="253"/>
      <c r="H46" s="254"/>
      <c r="I46" s="254"/>
      <c r="J46" s="254"/>
      <c r="K46" s="255"/>
      <c r="L46" s="212"/>
      <c r="M46" s="212"/>
      <c r="N46" s="212"/>
      <c r="O46" s="212"/>
      <c r="P46" s="1"/>
      <c r="Q46" s="1"/>
    </row>
    <row r="47" spans="1:17">
      <c r="A47" s="1"/>
      <c r="B47" s="1"/>
      <c r="C47" s="1"/>
      <c r="D47" s="1"/>
      <c r="E47" s="1"/>
      <c r="F47" s="183" t="s">
        <v>56</v>
      </c>
      <c r="G47" s="247" t="e">
        <f>#REF!</f>
        <v>#REF!</v>
      </c>
      <c r="H47" s="248"/>
      <c r="I47" s="248"/>
      <c r="J47" s="248"/>
      <c r="K47" s="249"/>
      <c r="L47" s="212" t="e">
        <f>#REF!</f>
        <v>#REF!</v>
      </c>
      <c r="M47" s="212"/>
      <c r="N47" s="212"/>
      <c r="O47" s="212"/>
      <c r="P47" s="1"/>
      <c r="Q47" s="1"/>
    </row>
    <row r="48" spans="1:17">
      <c r="A48" s="1"/>
      <c r="B48" s="1"/>
      <c r="C48" s="1"/>
      <c r="D48" s="1"/>
      <c r="E48" s="1"/>
      <c r="F48" s="183"/>
      <c r="G48" s="250"/>
      <c r="H48" s="251"/>
      <c r="I48" s="251"/>
      <c r="J48" s="251"/>
      <c r="K48" s="252"/>
      <c r="L48" s="212"/>
      <c r="M48" s="212"/>
      <c r="N48" s="212"/>
      <c r="O48" s="212"/>
      <c r="P48" s="1"/>
      <c r="Q48" s="1"/>
    </row>
    <row r="49" spans="1:18">
      <c r="A49" s="1"/>
      <c r="B49" s="1"/>
      <c r="C49" s="1"/>
      <c r="D49" s="1"/>
      <c r="E49" s="1"/>
      <c r="F49" s="183"/>
      <c r="G49" s="253"/>
      <c r="H49" s="254"/>
      <c r="I49" s="254"/>
      <c r="J49" s="254"/>
      <c r="K49" s="255"/>
      <c r="L49" s="212"/>
      <c r="M49" s="212"/>
      <c r="N49" s="212"/>
      <c r="O49" s="212"/>
      <c r="P49" s="1"/>
      <c r="Q49" s="1"/>
    </row>
    <row r="50" spans="1:18">
      <c r="A50" s="1"/>
      <c r="B50" s="1"/>
      <c r="C50" s="1"/>
      <c r="D50" s="1"/>
      <c r="E50" s="1"/>
      <c r="F50" s="183" t="s">
        <v>51</v>
      </c>
      <c r="G50" s="247" t="e">
        <f>#REF!</f>
        <v>#REF!</v>
      </c>
      <c r="H50" s="248"/>
      <c r="I50" s="248"/>
      <c r="J50" s="248"/>
      <c r="K50" s="249"/>
      <c r="L50" s="212" t="e">
        <f>#REF!</f>
        <v>#REF!</v>
      </c>
      <c r="M50" s="212"/>
      <c r="N50" s="212"/>
      <c r="O50" s="212"/>
      <c r="P50" s="1"/>
      <c r="Q50" s="1"/>
    </row>
    <row r="51" spans="1:18">
      <c r="A51" s="1"/>
      <c r="B51" s="1"/>
      <c r="C51" s="1"/>
      <c r="D51" s="1"/>
      <c r="E51" s="1"/>
      <c r="F51" s="183"/>
      <c r="G51" s="250"/>
      <c r="H51" s="251"/>
      <c r="I51" s="251"/>
      <c r="J51" s="251"/>
      <c r="K51" s="252"/>
      <c r="L51" s="212"/>
      <c r="M51" s="212"/>
      <c r="N51" s="212"/>
      <c r="O51" s="212"/>
      <c r="P51" s="1"/>
      <c r="Q51" s="1"/>
    </row>
    <row r="52" spans="1:18">
      <c r="A52" s="1"/>
      <c r="B52" s="1"/>
      <c r="C52" s="1"/>
      <c r="D52" s="1"/>
      <c r="E52" s="1"/>
      <c r="F52" s="183"/>
      <c r="G52" s="253"/>
      <c r="H52" s="254"/>
      <c r="I52" s="254"/>
      <c r="J52" s="254"/>
      <c r="K52" s="255"/>
      <c r="L52" s="212"/>
      <c r="M52" s="212"/>
      <c r="N52" s="212"/>
      <c r="O52" s="212"/>
      <c r="P52" s="1"/>
      <c r="Q52" s="1"/>
    </row>
    <row r="53" spans="1:18">
      <c r="A53" s="1"/>
      <c r="B53" s="1"/>
      <c r="C53" s="1"/>
      <c r="D53" s="1"/>
      <c r="E53" s="1"/>
      <c r="F53" s="1"/>
      <c r="G53" s="1"/>
      <c r="H53" s="1"/>
      <c r="I53" s="1"/>
      <c r="J53" s="1"/>
      <c r="K53" s="1"/>
      <c r="L53" s="1"/>
      <c r="M53" s="1"/>
      <c r="N53" s="1"/>
      <c r="O53" s="1"/>
      <c r="P53" s="1"/>
      <c r="Q53" s="1"/>
    </row>
    <row r="54" spans="1:18">
      <c r="B54" s="1"/>
      <c r="C54" s="1"/>
      <c r="D54" s="1"/>
      <c r="E54" s="1"/>
      <c r="F54" s="1"/>
      <c r="G54" s="1"/>
      <c r="H54" s="1"/>
      <c r="I54" s="1"/>
      <c r="J54" s="1"/>
      <c r="K54" s="1"/>
      <c r="L54" s="1"/>
      <c r="M54" s="1"/>
      <c r="N54" s="1"/>
      <c r="O54" s="1"/>
      <c r="P54" s="1"/>
      <c r="Q54" s="1"/>
    </row>
    <row r="55" spans="1:18" ht="25.5" customHeight="1">
      <c r="B55" s="213" t="s">
        <v>25</v>
      </c>
      <c r="C55" s="215" t="s">
        <v>26</v>
      </c>
      <c r="D55" s="216"/>
      <c r="E55" s="216"/>
      <c r="F55" s="216"/>
      <c r="G55" s="216"/>
      <c r="H55" s="216"/>
      <c r="I55" s="216"/>
      <c r="J55" s="216"/>
      <c r="K55" s="216"/>
      <c r="L55" s="216"/>
      <c r="M55" s="216"/>
      <c r="N55" s="217"/>
      <c r="O55" s="218" t="s">
        <v>27</v>
      </c>
      <c r="P55" s="1"/>
      <c r="Q55" s="1"/>
    </row>
    <row r="56" spans="1:18">
      <c r="B56" s="214"/>
      <c r="C56" s="38" t="s">
        <v>28</v>
      </c>
      <c r="D56" s="38" t="s">
        <v>29</v>
      </c>
      <c r="E56" s="38" t="s">
        <v>30</v>
      </c>
      <c r="F56" s="39" t="s">
        <v>31</v>
      </c>
      <c r="G56" s="39" t="s">
        <v>30</v>
      </c>
      <c r="H56" s="40" t="s">
        <v>32</v>
      </c>
      <c r="I56" s="40" t="s">
        <v>32</v>
      </c>
      <c r="J56" s="40" t="s">
        <v>31</v>
      </c>
      <c r="K56" s="40" t="s">
        <v>33</v>
      </c>
      <c r="L56" s="39" t="s">
        <v>34</v>
      </c>
      <c r="M56" s="39" t="s">
        <v>35</v>
      </c>
      <c r="N56" s="39" t="s">
        <v>36</v>
      </c>
      <c r="O56" s="219"/>
      <c r="P56" s="1"/>
      <c r="Q56" s="1"/>
    </row>
    <row r="57" spans="1:18" s="46" customFormat="1">
      <c r="B57" s="58" t="e">
        <f>#REF!</f>
        <v>#REF!</v>
      </c>
      <c r="C57" s="58" t="e">
        <f>#REF!</f>
        <v>#REF!</v>
      </c>
      <c r="D57" s="58" t="e">
        <f>#REF!</f>
        <v>#REF!</v>
      </c>
      <c r="E57" s="58" t="e">
        <f>#REF!</f>
        <v>#REF!</v>
      </c>
      <c r="F57" s="58" t="e">
        <f>#REF!</f>
        <v>#REF!</v>
      </c>
      <c r="G57" s="58" t="e">
        <f>#REF!</f>
        <v>#REF!</v>
      </c>
      <c r="H57" s="58" t="e">
        <f>#REF!</f>
        <v>#REF!</v>
      </c>
      <c r="I57" s="58" t="e">
        <f>#REF!</f>
        <v>#REF!</v>
      </c>
      <c r="J57" s="58" t="e">
        <f>#REF!</f>
        <v>#REF!</v>
      </c>
      <c r="K57" s="58" t="e">
        <f>#REF!</f>
        <v>#REF!</v>
      </c>
      <c r="L57" s="58" t="e">
        <f>#REF!</f>
        <v>#REF!</v>
      </c>
      <c r="M57" s="58" t="e">
        <f>#REF!</f>
        <v>#REF!</v>
      </c>
      <c r="N57" s="58" t="e">
        <f>#REF!</f>
        <v>#REF!</v>
      </c>
      <c r="O57" s="58" t="e">
        <f>#REF!</f>
        <v>#REF!</v>
      </c>
      <c r="P57" s="47"/>
      <c r="Q57" s="47"/>
    </row>
    <row r="58" spans="1:18" s="46" customFormat="1">
      <c r="B58" s="58" t="e">
        <f>#REF!</f>
        <v>#REF!</v>
      </c>
      <c r="C58" s="58" t="e">
        <f>#REF!</f>
        <v>#REF!</v>
      </c>
      <c r="D58" s="58" t="e">
        <f>#REF!</f>
        <v>#REF!</v>
      </c>
      <c r="E58" s="58" t="e">
        <f>#REF!</f>
        <v>#REF!</v>
      </c>
      <c r="F58" s="58" t="e">
        <f>#REF!</f>
        <v>#REF!</v>
      </c>
      <c r="G58" s="58" t="e">
        <f>#REF!</f>
        <v>#REF!</v>
      </c>
      <c r="H58" s="58" t="e">
        <f>#REF!</f>
        <v>#REF!</v>
      </c>
      <c r="I58" s="58" t="e">
        <f>#REF!</f>
        <v>#REF!</v>
      </c>
      <c r="J58" s="58" t="e">
        <f>#REF!</f>
        <v>#REF!</v>
      </c>
      <c r="K58" s="58" t="e">
        <f>#REF!</f>
        <v>#REF!</v>
      </c>
      <c r="L58" s="58" t="e">
        <f>#REF!</f>
        <v>#REF!</v>
      </c>
      <c r="M58" s="58" t="e">
        <f>#REF!</f>
        <v>#REF!</v>
      </c>
      <c r="N58" s="58" t="e">
        <f>#REF!</f>
        <v>#REF!</v>
      </c>
      <c r="O58" s="58" t="e">
        <f>#REF!</f>
        <v>#REF!</v>
      </c>
      <c r="P58" s="47"/>
      <c r="Q58" s="47"/>
    </row>
    <row r="59" spans="1:18" s="46" customFormat="1">
      <c r="B59" s="58" t="e">
        <f>#REF!</f>
        <v>#REF!</v>
      </c>
      <c r="C59" s="58" t="e">
        <f>#REF!</f>
        <v>#REF!</v>
      </c>
      <c r="D59" s="58" t="e">
        <f>#REF!</f>
        <v>#REF!</v>
      </c>
      <c r="E59" s="58" t="e">
        <f>#REF!</f>
        <v>#REF!</v>
      </c>
      <c r="F59" s="58" t="e">
        <f>#REF!</f>
        <v>#REF!</v>
      </c>
      <c r="G59" s="58" t="e">
        <f>#REF!</f>
        <v>#REF!</v>
      </c>
      <c r="H59" s="58" t="e">
        <f>#REF!</f>
        <v>#REF!</v>
      </c>
      <c r="I59" s="58" t="e">
        <f>#REF!</f>
        <v>#REF!</v>
      </c>
      <c r="J59" s="58" t="e">
        <f>#REF!</f>
        <v>#REF!</v>
      </c>
      <c r="K59" s="58" t="e">
        <f>#REF!</f>
        <v>#REF!</v>
      </c>
      <c r="L59" s="58" t="e">
        <f>#REF!</f>
        <v>#REF!</v>
      </c>
      <c r="M59" s="58" t="e">
        <f>#REF!</f>
        <v>#REF!</v>
      </c>
      <c r="N59" s="58" t="e">
        <f>#REF!</f>
        <v>#REF!</v>
      </c>
      <c r="O59" s="58" t="e">
        <f>#REF!</f>
        <v>#REF!</v>
      </c>
      <c r="P59" s="47"/>
      <c r="Q59" s="47"/>
      <c r="R59" s="47"/>
    </row>
    <row r="60" spans="1:18" s="46" customFormat="1">
      <c r="B60" s="58" t="e">
        <f>#REF!</f>
        <v>#REF!</v>
      </c>
      <c r="C60" s="58" t="e">
        <f>#REF!</f>
        <v>#REF!</v>
      </c>
      <c r="D60" s="58" t="e">
        <f>#REF!</f>
        <v>#REF!</v>
      </c>
      <c r="E60" s="58" t="e">
        <f>#REF!</f>
        <v>#REF!</v>
      </c>
      <c r="F60" s="58" t="e">
        <f>#REF!</f>
        <v>#REF!</v>
      </c>
      <c r="G60" s="58" t="e">
        <f>#REF!</f>
        <v>#REF!</v>
      </c>
      <c r="H60" s="58" t="e">
        <f>#REF!</f>
        <v>#REF!</v>
      </c>
      <c r="I60" s="58" t="e">
        <f>#REF!</f>
        <v>#REF!</v>
      </c>
      <c r="J60" s="58" t="e">
        <f>#REF!</f>
        <v>#REF!</v>
      </c>
      <c r="K60" s="58" t="e">
        <f>#REF!</f>
        <v>#REF!</v>
      </c>
      <c r="L60" s="58" t="e">
        <f>#REF!</f>
        <v>#REF!</v>
      </c>
      <c r="M60" s="58" t="e">
        <f>#REF!</f>
        <v>#REF!</v>
      </c>
      <c r="N60" s="58" t="e">
        <f>#REF!</f>
        <v>#REF!</v>
      </c>
      <c r="O60" s="58" t="e">
        <f>#REF!</f>
        <v>#REF!</v>
      </c>
      <c r="P60" s="47"/>
      <c r="Q60" s="47"/>
      <c r="R60" s="47"/>
    </row>
    <row r="61" spans="1:18" s="46" customFormat="1">
      <c r="B61" s="58" t="e">
        <f>#REF!</f>
        <v>#REF!</v>
      </c>
      <c r="C61" s="58" t="e">
        <f>#REF!</f>
        <v>#REF!</v>
      </c>
      <c r="D61" s="58" t="e">
        <f>#REF!</f>
        <v>#REF!</v>
      </c>
      <c r="E61" s="58" t="e">
        <f>#REF!</f>
        <v>#REF!</v>
      </c>
      <c r="F61" s="58" t="e">
        <f>#REF!</f>
        <v>#REF!</v>
      </c>
      <c r="G61" s="58" t="e">
        <f>#REF!</f>
        <v>#REF!</v>
      </c>
      <c r="H61" s="58" t="e">
        <f>#REF!</f>
        <v>#REF!</v>
      </c>
      <c r="I61" s="58" t="e">
        <f>#REF!</f>
        <v>#REF!</v>
      </c>
      <c r="J61" s="58" t="e">
        <f>#REF!</f>
        <v>#REF!</v>
      </c>
      <c r="K61" s="58" t="e">
        <f>#REF!</f>
        <v>#REF!</v>
      </c>
      <c r="L61" s="58" t="e">
        <f>#REF!</f>
        <v>#REF!</v>
      </c>
      <c r="M61" s="58" t="e">
        <f>#REF!</f>
        <v>#REF!</v>
      </c>
      <c r="N61" s="58" t="e">
        <f>#REF!</f>
        <v>#REF!</v>
      </c>
      <c r="O61" s="58" t="e">
        <f>#REF!</f>
        <v>#REF!</v>
      </c>
      <c r="P61" s="47"/>
      <c r="Q61" s="47"/>
      <c r="R61" s="47"/>
    </row>
    <row r="62" spans="1:18" s="46" customFormat="1">
      <c r="B62" s="58" t="e">
        <f>#REF!</f>
        <v>#REF!</v>
      </c>
      <c r="C62" s="58" t="e">
        <f>#REF!</f>
        <v>#REF!</v>
      </c>
      <c r="D62" s="58" t="e">
        <f>#REF!</f>
        <v>#REF!</v>
      </c>
      <c r="E62" s="58" t="e">
        <f>#REF!</f>
        <v>#REF!</v>
      </c>
      <c r="F62" s="58" t="e">
        <f>#REF!</f>
        <v>#REF!</v>
      </c>
      <c r="G62" s="58" t="e">
        <f>#REF!</f>
        <v>#REF!</v>
      </c>
      <c r="H62" s="58" t="e">
        <f>#REF!</f>
        <v>#REF!</v>
      </c>
      <c r="I62" s="58" t="e">
        <f>#REF!</f>
        <v>#REF!</v>
      </c>
      <c r="J62" s="58" t="e">
        <f>#REF!</f>
        <v>#REF!</v>
      </c>
      <c r="K62" s="58" t="e">
        <f>#REF!</f>
        <v>#REF!</v>
      </c>
      <c r="L62" s="58" t="e">
        <f>#REF!</f>
        <v>#REF!</v>
      </c>
      <c r="M62" s="58" t="e">
        <f>#REF!</f>
        <v>#REF!</v>
      </c>
      <c r="N62" s="58" t="e">
        <f>#REF!</f>
        <v>#REF!</v>
      </c>
      <c r="O62" s="58" t="e">
        <f>#REF!</f>
        <v>#REF!</v>
      </c>
      <c r="P62" s="47"/>
      <c r="Q62" s="47"/>
      <c r="R62" s="47"/>
    </row>
    <row r="63" spans="1:18" s="46" customFormat="1">
      <c r="B63" s="58" t="e">
        <f>#REF!</f>
        <v>#REF!</v>
      </c>
      <c r="C63" s="58" t="e">
        <f>#REF!</f>
        <v>#REF!</v>
      </c>
      <c r="D63" s="58" t="e">
        <f>#REF!</f>
        <v>#REF!</v>
      </c>
      <c r="E63" s="58" t="e">
        <f>#REF!</f>
        <v>#REF!</v>
      </c>
      <c r="F63" s="58" t="e">
        <f>#REF!</f>
        <v>#REF!</v>
      </c>
      <c r="G63" s="58" t="e">
        <f>#REF!</f>
        <v>#REF!</v>
      </c>
      <c r="H63" s="58" t="e">
        <f>#REF!</f>
        <v>#REF!</v>
      </c>
      <c r="I63" s="58" t="e">
        <f>#REF!</f>
        <v>#REF!</v>
      </c>
      <c r="J63" s="58" t="e">
        <f>#REF!</f>
        <v>#REF!</v>
      </c>
      <c r="K63" s="58" t="e">
        <f>#REF!</f>
        <v>#REF!</v>
      </c>
      <c r="L63" s="58" t="e">
        <f>#REF!</f>
        <v>#REF!</v>
      </c>
      <c r="M63" s="58" t="e">
        <f>#REF!</f>
        <v>#REF!</v>
      </c>
      <c r="N63" s="58" t="e">
        <f>#REF!</f>
        <v>#REF!</v>
      </c>
      <c r="O63" s="58" t="e">
        <f>#REF!</f>
        <v>#REF!</v>
      </c>
      <c r="P63" s="47"/>
      <c r="Q63" s="47"/>
    </row>
    <row r="64" spans="1:18" s="46" customFormat="1">
      <c r="B64" s="58" t="e">
        <f>#REF!</f>
        <v>#REF!</v>
      </c>
      <c r="C64" s="58" t="e">
        <f>#REF!</f>
        <v>#REF!</v>
      </c>
      <c r="D64" s="58" t="e">
        <f>#REF!</f>
        <v>#REF!</v>
      </c>
      <c r="E64" s="58" t="e">
        <f>#REF!</f>
        <v>#REF!</v>
      </c>
      <c r="F64" s="58" t="e">
        <f>#REF!</f>
        <v>#REF!</v>
      </c>
      <c r="G64" s="58" t="e">
        <f>#REF!</f>
        <v>#REF!</v>
      </c>
      <c r="H64" s="58" t="e">
        <f>#REF!</f>
        <v>#REF!</v>
      </c>
      <c r="I64" s="58" t="e">
        <f>#REF!</f>
        <v>#REF!</v>
      </c>
      <c r="J64" s="58" t="e">
        <f>#REF!</f>
        <v>#REF!</v>
      </c>
      <c r="K64" s="58" t="e">
        <f>#REF!</f>
        <v>#REF!</v>
      </c>
      <c r="L64" s="58" t="e">
        <f>#REF!</f>
        <v>#REF!</v>
      </c>
      <c r="M64" s="58" t="e">
        <f>#REF!</f>
        <v>#REF!</v>
      </c>
      <c r="N64" s="58" t="e">
        <f>#REF!</f>
        <v>#REF!</v>
      </c>
      <c r="O64" s="58" t="e">
        <f>#REF!</f>
        <v>#REF!</v>
      </c>
      <c r="P64" s="47"/>
      <c r="Q64" s="47"/>
    </row>
    <row r="65" spans="2:18" s="46" customFormat="1">
      <c r="B65" s="58" t="e">
        <f>#REF!</f>
        <v>#REF!</v>
      </c>
      <c r="C65" s="58" t="e">
        <f>#REF!</f>
        <v>#REF!</v>
      </c>
      <c r="D65" s="58" t="e">
        <f>#REF!</f>
        <v>#REF!</v>
      </c>
      <c r="E65" s="58" t="e">
        <f>#REF!</f>
        <v>#REF!</v>
      </c>
      <c r="F65" s="58" t="e">
        <f>#REF!</f>
        <v>#REF!</v>
      </c>
      <c r="G65" s="58" t="e">
        <f>#REF!</f>
        <v>#REF!</v>
      </c>
      <c r="H65" s="58" t="e">
        <f>#REF!</f>
        <v>#REF!</v>
      </c>
      <c r="I65" s="58" t="e">
        <f>#REF!</f>
        <v>#REF!</v>
      </c>
      <c r="J65" s="58" t="e">
        <f>#REF!</f>
        <v>#REF!</v>
      </c>
      <c r="K65" s="58" t="e">
        <f>#REF!</f>
        <v>#REF!</v>
      </c>
      <c r="L65" s="58" t="e">
        <f>#REF!</f>
        <v>#REF!</v>
      </c>
      <c r="M65" s="58" t="e">
        <f>#REF!</f>
        <v>#REF!</v>
      </c>
      <c r="N65" s="58" t="e">
        <f>#REF!</f>
        <v>#REF!</v>
      </c>
      <c r="O65" s="58" t="e">
        <f>#REF!</f>
        <v>#REF!</v>
      </c>
      <c r="P65" s="47"/>
      <c r="Q65" s="47"/>
    </row>
    <row r="66" spans="2:18" s="46" customFormat="1">
      <c r="B66" s="58" t="e">
        <f>#REF!</f>
        <v>#REF!</v>
      </c>
      <c r="C66" s="58" t="e">
        <f>#REF!</f>
        <v>#REF!</v>
      </c>
      <c r="D66" s="58" t="e">
        <f>#REF!</f>
        <v>#REF!</v>
      </c>
      <c r="E66" s="58" t="e">
        <f>#REF!</f>
        <v>#REF!</v>
      </c>
      <c r="F66" s="58" t="e">
        <f>#REF!</f>
        <v>#REF!</v>
      </c>
      <c r="G66" s="58" t="e">
        <f>#REF!</f>
        <v>#REF!</v>
      </c>
      <c r="H66" s="58" t="e">
        <f>#REF!</f>
        <v>#REF!</v>
      </c>
      <c r="I66" s="58" t="e">
        <f>#REF!</f>
        <v>#REF!</v>
      </c>
      <c r="J66" s="58" t="e">
        <f>#REF!</f>
        <v>#REF!</v>
      </c>
      <c r="K66" s="58" t="e">
        <f>#REF!</f>
        <v>#REF!</v>
      </c>
      <c r="L66" s="58" t="e">
        <f>#REF!</f>
        <v>#REF!</v>
      </c>
      <c r="M66" s="58" t="e">
        <f>#REF!</f>
        <v>#REF!</v>
      </c>
      <c r="N66" s="58" t="e">
        <f>#REF!</f>
        <v>#REF!</v>
      </c>
      <c r="O66" s="58" t="e">
        <f>#REF!</f>
        <v>#REF!</v>
      </c>
      <c r="P66" s="47"/>
      <c r="Q66" s="47"/>
    </row>
    <row r="67" spans="2:18" s="46" customFormat="1">
      <c r="B67" s="58" t="e">
        <f>#REF!</f>
        <v>#REF!</v>
      </c>
      <c r="C67" s="58" t="e">
        <f>#REF!</f>
        <v>#REF!</v>
      </c>
      <c r="D67" s="58" t="e">
        <f>#REF!</f>
        <v>#REF!</v>
      </c>
      <c r="E67" s="58" t="e">
        <f>#REF!</f>
        <v>#REF!</v>
      </c>
      <c r="F67" s="58" t="e">
        <f>#REF!</f>
        <v>#REF!</v>
      </c>
      <c r="G67" s="58" t="e">
        <f>#REF!</f>
        <v>#REF!</v>
      </c>
      <c r="H67" s="58" t="e">
        <f>#REF!</f>
        <v>#REF!</v>
      </c>
      <c r="I67" s="58" t="e">
        <f>#REF!</f>
        <v>#REF!</v>
      </c>
      <c r="J67" s="58" t="e">
        <f>#REF!</f>
        <v>#REF!</v>
      </c>
      <c r="K67" s="58" t="e">
        <f>#REF!</f>
        <v>#REF!</v>
      </c>
      <c r="L67" s="58" t="e">
        <f>#REF!</f>
        <v>#REF!</v>
      </c>
      <c r="M67" s="58" t="e">
        <f>#REF!</f>
        <v>#REF!</v>
      </c>
      <c r="N67" s="58" t="e">
        <f>#REF!</f>
        <v>#REF!</v>
      </c>
      <c r="O67" s="58" t="e">
        <f>#REF!</f>
        <v>#REF!</v>
      </c>
      <c r="P67" s="47"/>
      <c r="Q67" s="47"/>
      <c r="R67" s="47"/>
    </row>
    <row r="68" spans="2:18" s="46" customFormat="1">
      <c r="B68" s="58" t="e">
        <f>#REF!</f>
        <v>#REF!</v>
      </c>
      <c r="C68" s="58" t="e">
        <f>#REF!</f>
        <v>#REF!</v>
      </c>
      <c r="D68" s="58" t="e">
        <f>#REF!</f>
        <v>#REF!</v>
      </c>
      <c r="E68" s="58" t="e">
        <f>#REF!</f>
        <v>#REF!</v>
      </c>
      <c r="F68" s="58" t="e">
        <f>#REF!</f>
        <v>#REF!</v>
      </c>
      <c r="G68" s="58" t="e">
        <f>#REF!</f>
        <v>#REF!</v>
      </c>
      <c r="H68" s="58" t="e">
        <f>#REF!</f>
        <v>#REF!</v>
      </c>
      <c r="I68" s="58" t="e">
        <f>#REF!</f>
        <v>#REF!</v>
      </c>
      <c r="J68" s="58" t="e">
        <f>#REF!</f>
        <v>#REF!</v>
      </c>
      <c r="K68" s="58" t="e">
        <f>#REF!</f>
        <v>#REF!</v>
      </c>
      <c r="L68" s="58" t="e">
        <f>#REF!</f>
        <v>#REF!</v>
      </c>
      <c r="M68" s="58" t="e">
        <f>#REF!</f>
        <v>#REF!</v>
      </c>
      <c r="N68" s="58" t="e">
        <f>#REF!</f>
        <v>#REF!</v>
      </c>
      <c r="O68" s="58" t="e">
        <f>#REF!</f>
        <v>#REF!</v>
      </c>
      <c r="P68" s="47"/>
      <c r="Q68" s="47"/>
      <c r="R68" s="47"/>
    </row>
    <row r="69" spans="2:18" s="46" customFormat="1">
      <c r="B69" s="58" t="e">
        <f>#REF!</f>
        <v>#REF!</v>
      </c>
      <c r="C69" s="58" t="e">
        <f>#REF!</f>
        <v>#REF!</v>
      </c>
      <c r="D69" s="58" t="e">
        <f>#REF!</f>
        <v>#REF!</v>
      </c>
      <c r="E69" s="58" t="e">
        <f>#REF!</f>
        <v>#REF!</v>
      </c>
      <c r="F69" s="58" t="e">
        <f>#REF!</f>
        <v>#REF!</v>
      </c>
      <c r="G69" s="58" t="e">
        <f>#REF!</f>
        <v>#REF!</v>
      </c>
      <c r="H69" s="58" t="e">
        <f>#REF!</f>
        <v>#REF!</v>
      </c>
      <c r="I69" s="58" t="e">
        <f>#REF!</f>
        <v>#REF!</v>
      </c>
      <c r="J69" s="58" t="e">
        <f>#REF!</f>
        <v>#REF!</v>
      </c>
      <c r="K69" s="58" t="e">
        <f>#REF!</f>
        <v>#REF!</v>
      </c>
      <c r="L69" s="58" t="e">
        <f>#REF!</f>
        <v>#REF!</v>
      </c>
      <c r="M69" s="58" t="e">
        <f>#REF!</f>
        <v>#REF!</v>
      </c>
      <c r="N69" s="58" t="e">
        <f>#REF!</f>
        <v>#REF!</v>
      </c>
      <c r="O69" s="58" t="e">
        <f>#REF!</f>
        <v>#REF!</v>
      </c>
    </row>
    <row r="70" spans="2:18" s="46" customFormat="1">
      <c r="B70" s="58" t="e">
        <f>#REF!</f>
        <v>#REF!</v>
      </c>
      <c r="C70" s="58" t="e">
        <f>#REF!</f>
        <v>#REF!</v>
      </c>
      <c r="D70" s="58" t="e">
        <f>#REF!</f>
        <v>#REF!</v>
      </c>
      <c r="E70" s="58" t="e">
        <f>#REF!</f>
        <v>#REF!</v>
      </c>
      <c r="F70" s="58" t="e">
        <f>#REF!</f>
        <v>#REF!</v>
      </c>
      <c r="G70" s="58" t="e">
        <f>#REF!</f>
        <v>#REF!</v>
      </c>
      <c r="H70" s="58" t="e">
        <f>#REF!</f>
        <v>#REF!</v>
      </c>
      <c r="I70" s="58" t="e">
        <f>#REF!</f>
        <v>#REF!</v>
      </c>
      <c r="J70" s="58" t="e">
        <f>#REF!</f>
        <v>#REF!</v>
      </c>
      <c r="K70" s="58" t="e">
        <f>#REF!</f>
        <v>#REF!</v>
      </c>
      <c r="L70" s="58" t="e">
        <f>#REF!</f>
        <v>#REF!</v>
      </c>
      <c r="M70" s="58" t="e">
        <f>#REF!</f>
        <v>#REF!</v>
      </c>
      <c r="N70" s="58" t="e">
        <f>#REF!</f>
        <v>#REF!</v>
      </c>
      <c r="O70" s="58" t="e">
        <f>#REF!</f>
        <v>#REF!</v>
      </c>
    </row>
    <row r="71" spans="2:18" s="46" customFormat="1">
      <c r="B71" s="58" t="e">
        <f>#REF!</f>
        <v>#REF!</v>
      </c>
      <c r="C71" s="58" t="e">
        <f>#REF!</f>
        <v>#REF!</v>
      </c>
      <c r="D71" s="58" t="e">
        <f>#REF!</f>
        <v>#REF!</v>
      </c>
      <c r="E71" s="58" t="e">
        <f>#REF!</f>
        <v>#REF!</v>
      </c>
      <c r="F71" s="58" t="e">
        <f>#REF!</f>
        <v>#REF!</v>
      </c>
      <c r="G71" s="58" t="e">
        <f>#REF!</f>
        <v>#REF!</v>
      </c>
      <c r="H71" s="58" t="e">
        <f>#REF!</f>
        <v>#REF!</v>
      </c>
      <c r="I71" s="58" t="e">
        <f>#REF!</f>
        <v>#REF!</v>
      </c>
      <c r="J71" s="58" t="e">
        <f>#REF!</f>
        <v>#REF!</v>
      </c>
      <c r="K71" s="58" t="e">
        <f>#REF!</f>
        <v>#REF!</v>
      </c>
      <c r="L71" s="58" t="e">
        <f>#REF!</f>
        <v>#REF!</v>
      </c>
      <c r="M71" s="58" t="e">
        <f>#REF!</f>
        <v>#REF!</v>
      </c>
      <c r="N71" s="58" t="e">
        <f>#REF!</f>
        <v>#REF!</v>
      </c>
      <c r="O71" s="58" t="e">
        <f>#REF!</f>
        <v>#REF!</v>
      </c>
    </row>
    <row r="72" spans="2:18" s="46" customFormat="1">
      <c r="B72" s="58" t="e">
        <f>#REF!</f>
        <v>#REF!</v>
      </c>
      <c r="C72" s="58" t="e">
        <f>#REF!</f>
        <v>#REF!</v>
      </c>
      <c r="D72" s="58" t="e">
        <f>#REF!</f>
        <v>#REF!</v>
      </c>
      <c r="E72" s="58" t="e">
        <f>#REF!</f>
        <v>#REF!</v>
      </c>
      <c r="F72" s="58" t="e">
        <f>#REF!</f>
        <v>#REF!</v>
      </c>
      <c r="G72" s="58" t="e">
        <f>#REF!</f>
        <v>#REF!</v>
      </c>
      <c r="H72" s="58" t="e">
        <f>#REF!</f>
        <v>#REF!</v>
      </c>
      <c r="I72" s="58" t="e">
        <f>#REF!</f>
        <v>#REF!</v>
      </c>
      <c r="J72" s="58" t="e">
        <f>#REF!</f>
        <v>#REF!</v>
      </c>
      <c r="K72" s="58" t="e">
        <f>#REF!</f>
        <v>#REF!</v>
      </c>
      <c r="L72" s="58" t="e">
        <f>#REF!</f>
        <v>#REF!</v>
      </c>
      <c r="M72" s="58" t="e">
        <f>#REF!</f>
        <v>#REF!</v>
      </c>
      <c r="N72" s="58" t="e">
        <f>#REF!</f>
        <v>#REF!</v>
      </c>
      <c r="O72" s="58" t="e">
        <f>#REF!</f>
        <v>#REF!</v>
      </c>
    </row>
    <row r="73" spans="2:18" s="46" customFormat="1">
      <c r="B73" s="58" t="e">
        <f>#REF!</f>
        <v>#REF!</v>
      </c>
      <c r="C73" s="58" t="e">
        <f>#REF!</f>
        <v>#REF!</v>
      </c>
      <c r="D73" s="58" t="e">
        <f>#REF!</f>
        <v>#REF!</v>
      </c>
      <c r="E73" s="58" t="e">
        <f>#REF!</f>
        <v>#REF!</v>
      </c>
      <c r="F73" s="58" t="e">
        <f>#REF!</f>
        <v>#REF!</v>
      </c>
      <c r="G73" s="58" t="e">
        <f>#REF!</f>
        <v>#REF!</v>
      </c>
      <c r="H73" s="58" t="e">
        <f>#REF!</f>
        <v>#REF!</v>
      </c>
      <c r="I73" s="58" t="e">
        <f>#REF!</f>
        <v>#REF!</v>
      </c>
      <c r="J73" s="58" t="e">
        <f>#REF!</f>
        <v>#REF!</v>
      </c>
      <c r="K73" s="58" t="e">
        <f>#REF!</f>
        <v>#REF!</v>
      </c>
      <c r="L73" s="58" t="e">
        <f>#REF!</f>
        <v>#REF!</v>
      </c>
      <c r="M73" s="58" t="e">
        <f>#REF!</f>
        <v>#REF!</v>
      </c>
      <c r="N73" s="58" t="e">
        <f>#REF!</f>
        <v>#REF!</v>
      </c>
      <c r="O73" s="58" t="e">
        <f>#REF!</f>
        <v>#REF!</v>
      </c>
    </row>
    <row r="74" spans="2:18" s="46" customFormat="1">
      <c r="B74" s="58" t="e">
        <f>#REF!</f>
        <v>#REF!</v>
      </c>
      <c r="C74" s="58" t="e">
        <f>#REF!</f>
        <v>#REF!</v>
      </c>
      <c r="D74" s="58" t="e">
        <f>#REF!</f>
        <v>#REF!</v>
      </c>
      <c r="E74" s="58" t="e">
        <f>#REF!</f>
        <v>#REF!</v>
      </c>
      <c r="F74" s="58" t="e">
        <f>#REF!</f>
        <v>#REF!</v>
      </c>
      <c r="G74" s="58" t="e">
        <f>#REF!</f>
        <v>#REF!</v>
      </c>
      <c r="H74" s="58" t="e">
        <f>#REF!</f>
        <v>#REF!</v>
      </c>
      <c r="I74" s="58" t="e">
        <f>#REF!</f>
        <v>#REF!</v>
      </c>
      <c r="J74" s="58" t="e">
        <f>#REF!</f>
        <v>#REF!</v>
      </c>
      <c r="K74" s="58" t="e">
        <f>#REF!</f>
        <v>#REF!</v>
      </c>
      <c r="L74" s="58" t="e">
        <f>#REF!</f>
        <v>#REF!</v>
      </c>
      <c r="M74" s="58" t="e">
        <f>#REF!</f>
        <v>#REF!</v>
      </c>
      <c r="N74" s="58" t="e">
        <f>#REF!</f>
        <v>#REF!</v>
      </c>
      <c r="O74" s="58" t="e">
        <f>#REF!</f>
        <v>#REF!</v>
      </c>
    </row>
    <row r="75" spans="2:18" s="46" customFormat="1">
      <c r="B75" s="58" t="e">
        <f>#REF!</f>
        <v>#REF!</v>
      </c>
      <c r="C75" s="58" t="e">
        <f>#REF!</f>
        <v>#REF!</v>
      </c>
      <c r="D75" s="58" t="e">
        <f>#REF!</f>
        <v>#REF!</v>
      </c>
      <c r="E75" s="58" t="e">
        <f>#REF!</f>
        <v>#REF!</v>
      </c>
      <c r="F75" s="58" t="e">
        <f>#REF!</f>
        <v>#REF!</v>
      </c>
      <c r="G75" s="58" t="e">
        <f>#REF!</f>
        <v>#REF!</v>
      </c>
      <c r="H75" s="58" t="e">
        <f>#REF!</f>
        <v>#REF!</v>
      </c>
      <c r="I75" s="58" t="e">
        <f>#REF!</f>
        <v>#REF!</v>
      </c>
      <c r="J75" s="58" t="e">
        <f>#REF!</f>
        <v>#REF!</v>
      </c>
      <c r="K75" s="58" t="e">
        <f>#REF!</f>
        <v>#REF!</v>
      </c>
      <c r="L75" s="58" t="e">
        <f>#REF!</f>
        <v>#REF!</v>
      </c>
      <c r="M75" s="58" t="e">
        <f>#REF!</f>
        <v>#REF!</v>
      </c>
      <c r="N75" s="58" t="e">
        <f>#REF!</f>
        <v>#REF!</v>
      </c>
      <c r="O75" s="58" t="e">
        <f>#REF!</f>
        <v>#REF!</v>
      </c>
    </row>
    <row r="76" spans="2:18" s="46" customFormat="1">
      <c r="B76" s="58" t="e">
        <f>#REF!</f>
        <v>#REF!</v>
      </c>
      <c r="C76" s="58" t="e">
        <f>#REF!</f>
        <v>#REF!</v>
      </c>
      <c r="D76" s="58" t="e">
        <f>#REF!</f>
        <v>#REF!</v>
      </c>
      <c r="E76" s="58" t="e">
        <f>#REF!</f>
        <v>#REF!</v>
      </c>
      <c r="F76" s="58" t="e">
        <f>#REF!</f>
        <v>#REF!</v>
      </c>
      <c r="G76" s="58" t="e">
        <f>#REF!</f>
        <v>#REF!</v>
      </c>
      <c r="H76" s="58" t="e">
        <f>#REF!</f>
        <v>#REF!</v>
      </c>
      <c r="I76" s="58" t="e">
        <f>#REF!</f>
        <v>#REF!</v>
      </c>
      <c r="J76" s="58" t="e">
        <f>#REF!</f>
        <v>#REF!</v>
      </c>
      <c r="K76" s="58" t="e">
        <f>#REF!</f>
        <v>#REF!</v>
      </c>
      <c r="L76" s="58" t="e">
        <f>#REF!</f>
        <v>#REF!</v>
      </c>
      <c r="M76" s="58" t="e">
        <f>#REF!</f>
        <v>#REF!</v>
      </c>
      <c r="N76" s="58" t="e">
        <f>#REF!</f>
        <v>#REF!</v>
      </c>
      <c r="O76" s="58" t="e">
        <f>#REF!</f>
        <v>#REF!</v>
      </c>
    </row>
  </sheetData>
  <sheetProtection password="85A9" sheet="1" objects="1" scenarios="1" formatCells="0" formatColumns="0" formatRows="0" insertRows="0" selectLockedCells="1" sort="0" autoFilter="0"/>
  <mergeCells count="53">
    <mergeCell ref="C5:D5"/>
    <mergeCell ref="F5:O5"/>
    <mergeCell ref="C7:D7"/>
    <mergeCell ref="F7:O7"/>
    <mergeCell ref="B1:B3"/>
    <mergeCell ref="C1:L1"/>
    <mergeCell ref="M1:O1"/>
    <mergeCell ref="C2:L3"/>
    <mergeCell ref="M2:O2"/>
    <mergeCell ref="M3:O3"/>
    <mergeCell ref="C13:D13"/>
    <mergeCell ref="F13:O13"/>
    <mergeCell ref="D15:E15"/>
    <mergeCell ref="F15:O15"/>
    <mergeCell ref="C9:D9"/>
    <mergeCell ref="F9:O9"/>
    <mergeCell ref="C11:D11"/>
    <mergeCell ref="F11:O11"/>
    <mergeCell ref="J18:K19"/>
    <mergeCell ref="J20:K20"/>
    <mergeCell ref="B22:H22"/>
    <mergeCell ref="B17:H17"/>
    <mergeCell ref="B18:B19"/>
    <mergeCell ref="C18:C19"/>
    <mergeCell ref="D18:G18"/>
    <mergeCell ref="H18:H19"/>
    <mergeCell ref="B24:H24"/>
    <mergeCell ref="B30:H30"/>
    <mergeCell ref="B34:E34"/>
    <mergeCell ref="G34:I34"/>
    <mergeCell ref="I18:I19"/>
    <mergeCell ref="F44:F46"/>
    <mergeCell ref="G44:K46"/>
    <mergeCell ref="L34:O34"/>
    <mergeCell ref="F35:F37"/>
    <mergeCell ref="G35:K37"/>
    <mergeCell ref="L35:O37"/>
    <mergeCell ref="F38:F40"/>
    <mergeCell ref="G38:K40"/>
    <mergeCell ref="L38:O40"/>
    <mergeCell ref="F41:F43"/>
    <mergeCell ref="G41:K43"/>
    <mergeCell ref="L41:O43"/>
    <mergeCell ref="L44:O46"/>
    <mergeCell ref="B55:B56"/>
    <mergeCell ref="C55:N55"/>
    <mergeCell ref="O55:O56"/>
    <mergeCell ref="F47:F49"/>
    <mergeCell ref="G47:K49"/>
    <mergeCell ref="L47:O49"/>
    <mergeCell ref="F50:F52"/>
    <mergeCell ref="G50:K52"/>
    <mergeCell ref="L50:O52"/>
  </mergeCells>
  <phoneticPr fontId="22" type="noConversion"/>
  <conditionalFormatting sqref="C28:H28">
    <cfRule type="expression" dxfId="17" priority="4">
      <formula>"($C$31&gt;0.9)"</formula>
    </cfRule>
    <cfRule type="cellIs" dxfId="16" priority="5" operator="between">
      <formula>"$C$31=0.6"</formula>
      <formula>"$C$31=0.89"</formula>
    </cfRule>
    <cfRule type="expression" dxfId="15" priority="6">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2.xml><?xml version="1.0" encoding="utf-8"?>
<worksheet xmlns="http://schemas.openxmlformats.org/spreadsheetml/2006/main" xmlns:r="http://schemas.openxmlformats.org/officeDocument/2006/relationships">
  <dimension ref="A1:T84"/>
  <sheetViews>
    <sheetView tabSelected="1" view="pageBreakPreview" zoomScale="70" zoomScaleNormal="100" zoomScaleSheetLayoutView="70" workbookViewId="0">
      <selection activeCell="L47" sqref="L47:O49"/>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132"/>
      <c r="D4" s="132"/>
      <c r="E4" s="132"/>
      <c r="F4" s="132"/>
      <c r="G4" s="132"/>
      <c r="H4" s="132"/>
      <c r="I4" s="132"/>
      <c r="J4" s="132"/>
      <c r="K4" s="132"/>
      <c r="L4" s="132"/>
      <c r="M4" s="25"/>
      <c r="N4" s="25"/>
      <c r="Q4" s="1"/>
    </row>
    <row r="5" spans="1:20" ht="33" customHeight="1">
      <c r="A5" s="1"/>
      <c r="B5" s="30" t="s">
        <v>9</v>
      </c>
      <c r="C5" s="150">
        <v>2013</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255</v>
      </c>
      <c r="D7" s="154"/>
      <c r="E7" s="26" t="s">
        <v>12</v>
      </c>
      <c r="F7" s="150" t="s">
        <v>256</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257</v>
      </c>
      <c r="D9" s="154"/>
      <c r="E9" s="26" t="s">
        <v>65</v>
      </c>
      <c r="F9" s="152" t="s">
        <v>258</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259</v>
      </c>
      <c r="D11" s="154"/>
      <c r="E11" s="26" t="s">
        <v>66</v>
      </c>
      <c r="F11" s="157" t="s">
        <v>260</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261</v>
      </c>
      <c r="D13" s="154"/>
      <c r="E13" s="26" t="s">
        <v>67</v>
      </c>
      <c r="F13" s="158" t="s">
        <v>262</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263</v>
      </c>
      <c r="D15" s="161"/>
      <c r="E15" s="81" t="s">
        <v>68</v>
      </c>
      <c r="F15" s="162" t="s">
        <v>264</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128" t="s">
        <v>22</v>
      </c>
      <c r="E19" s="29" t="s">
        <v>23</v>
      </c>
      <c r="F19" s="29" t="s">
        <v>24</v>
      </c>
      <c r="G19" s="29" t="s">
        <v>72</v>
      </c>
      <c r="H19" s="176"/>
      <c r="I19" s="176"/>
      <c r="J19" s="177"/>
      <c r="K19" s="177"/>
    </row>
    <row r="20" spans="2:11" ht="126.75" customHeight="1">
      <c r="B20" s="65" t="s">
        <v>265</v>
      </c>
      <c r="C20" s="80">
        <v>1</v>
      </c>
      <c r="D20" s="130" t="s">
        <v>268</v>
      </c>
      <c r="E20" s="67">
        <v>100</v>
      </c>
      <c r="F20" s="67" t="s">
        <v>107</v>
      </c>
      <c r="G20" s="66" t="s">
        <v>266</v>
      </c>
      <c r="H20" s="69"/>
      <c r="I20" s="70">
        <v>100000000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267</v>
      </c>
      <c r="C26" s="62"/>
      <c r="D26" s="63"/>
      <c r="E26" s="63"/>
      <c r="F26" s="63"/>
      <c r="G26" s="63">
        <v>70</v>
      </c>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0.7</v>
      </c>
      <c r="H28" s="61">
        <f>IF($J$20=1,IF((SUM(C26:H26)/H27)&gt;=1,1,(SUM(C26:H26)/H27)),IF($J$20=2,IF((1-(SUM(C26:H26)/H27))&lt;=0,0,1-(SUM(C26:H26)/H27)),""))</f>
        <v>0.7</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127"/>
      <c r="K34" s="127"/>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269</v>
      </c>
      <c r="H47" s="221"/>
      <c r="I47" s="221"/>
      <c r="J47" s="221"/>
      <c r="K47" s="222"/>
      <c r="L47" s="220" t="s">
        <v>271</v>
      </c>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t="s">
        <v>309</v>
      </c>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129" t="s">
        <v>31</v>
      </c>
      <c r="G56" s="129" t="s">
        <v>30</v>
      </c>
      <c r="H56" s="40" t="s">
        <v>32</v>
      </c>
      <c r="I56" s="40" t="s">
        <v>32</v>
      </c>
      <c r="J56" s="40" t="s">
        <v>31</v>
      </c>
      <c r="K56" s="40" t="s">
        <v>33</v>
      </c>
      <c r="L56" s="129" t="s">
        <v>34</v>
      </c>
      <c r="M56" s="129" t="s">
        <v>35</v>
      </c>
      <c r="N56" s="129" t="s">
        <v>36</v>
      </c>
      <c r="O56" s="219"/>
      <c r="P56" s="1"/>
      <c r="Q56" s="1"/>
    </row>
    <row r="57" spans="1:17" s="46" customFormat="1" ht="51">
      <c r="B57" s="83" t="s">
        <v>270</v>
      </c>
      <c r="C57" s="84"/>
      <c r="D57" s="85"/>
      <c r="E57" s="84"/>
      <c r="F57" s="131"/>
      <c r="G57" s="131"/>
      <c r="H57" s="86"/>
      <c r="I57" s="86"/>
      <c r="J57" s="86"/>
      <c r="K57" s="86" t="s">
        <v>217</v>
      </c>
      <c r="L57" s="131"/>
      <c r="M57" s="131"/>
      <c r="N57" s="131"/>
      <c r="O57" s="82">
        <f>COUNTA(C57:N57)</f>
        <v>1</v>
      </c>
      <c r="P57" s="47"/>
      <c r="Q57" s="47"/>
    </row>
    <row r="58" spans="1:17" s="46" customFormat="1">
      <c r="B58" s="83"/>
      <c r="C58" s="84"/>
      <c r="D58" s="85"/>
      <c r="E58" s="84"/>
      <c r="F58" s="131"/>
      <c r="G58" s="131"/>
      <c r="H58" s="86"/>
      <c r="I58" s="86"/>
      <c r="J58" s="86"/>
      <c r="K58" s="86"/>
      <c r="L58" s="131"/>
      <c r="M58" s="131"/>
      <c r="N58" s="131"/>
      <c r="O58" s="82">
        <f>COUNTA(C58:N58)</f>
        <v>0</v>
      </c>
      <c r="P58" s="47"/>
      <c r="Q58" s="47"/>
    </row>
    <row r="59" spans="1:17" s="46" customFormat="1">
      <c r="B59" s="83"/>
      <c r="C59" s="84"/>
      <c r="D59" s="85"/>
      <c r="E59" s="84"/>
      <c r="F59" s="131"/>
      <c r="G59" s="131"/>
      <c r="H59" s="86"/>
      <c r="I59" s="86"/>
      <c r="J59" s="86"/>
      <c r="K59" s="86"/>
      <c r="L59" s="131"/>
      <c r="M59" s="131"/>
      <c r="N59" s="131"/>
      <c r="O59" s="82"/>
      <c r="P59" s="47"/>
      <c r="Q59" s="47"/>
    </row>
    <row r="60" spans="1:17" s="46" customFormat="1">
      <c r="B60" s="83"/>
      <c r="C60" s="84"/>
      <c r="D60" s="85"/>
      <c r="E60" s="84"/>
      <c r="F60" s="131"/>
      <c r="G60" s="131"/>
      <c r="H60" s="86"/>
      <c r="I60" s="86"/>
      <c r="J60" s="86"/>
      <c r="K60" s="86"/>
      <c r="L60" s="131"/>
      <c r="M60" s="131"/>
      <c r="N60" s="131"/>
      <c r="O60" s="82"/>
      <c r="P60" s="47"/>
      <c r="Q60" s="47"/>
    </row>
    <row r="61" spans="1:17" s="46" customFormat="1">
      <c r="B61" s="83"/>
      <c r="C61" s="84"/>
      <c r="D61" s="85"/>
      <c r="E61" s="84"/>
      <c r="F61" s="131"/>
      <c r="G61" s="131"/>
      <c r="H61" s="86"/>
      <c r="I61" s="86"/>
      <c r="J61" s="86"/>
      <c r="K61" s="86"/>
      <c r="L61" s="131"/>
      <c r="M61" s="131"/>
      <c r="N61" s="131"/>
      <c r="O61" s="82"/>
      <c r="P61" s="47"/>
      <c r="Q61" s="47"/>
    </row>
    <row r="62" spans="1:17" s="46" customFormat="1">
      <c r="B62" s="83"/>
      <c r="C62" s="84"/>
      <c r="D62" s="85"/>
      <c r="E62" s="84"/>
      <c r="F62" s="131"/>
      <c r="G62" s="131"/>
      <c r="H62" s="86"/>
      <c r="I62" s="86"/>
      <c r="J62" s="86"/>
      <c r="K62" s="86"/>
      <c r="L62" s="131"/>
      <c r="M62" s="131"/>
      <c r="N62" s="131"/>
      <c r="O62" s="82"/>
      <c r="P62" s="47"/>
      <c r="Q62" s="47"/>
    </row>
    <row r="63" spans="1:17" s="46" customFormat="1">
      <c r="B63" s="83"/>
      <c r="C63" s="84"/>
      <c r="D63" s="85"/>
      <c r="E63" s="84"/>
      <c r="F63" s="131"/>
      <c r="G63" s="131"/>
      <c r="H63" s="86"/>
      <c r="I63" s="86"/>
      <c r="J63" s="86"/>
      <c r="K63" s="86"/>
      <c r="L63" s="131"/>
      <c r="M63" s="131"/>
      <c r="N63" s="131"/>
      <c r="O63" s="82"/>
      <c r="P63" s="47"/>
      <c r="Q63" s="47"/>
    </row>
    <row r="64" spans="1:17" s="46" customFormat="1">
      <c r="B64" s="83"/>
      <c r="C64" s="84"/>
      <c r="D64" s="85"/>
      <c r="E64" s="84"/>
      <c r="F64" s="131"/>
      <c r="G64" s="131"/>
      <c r="H64" s="86"/>
      <c r="I64" s="86"/>
      <c r="J64" s="86"/>
      <c r="K64" s="86"/>
      <c r="L64" s="131"/>
      <c r="M64" s="131"/>
      <c r="N64" s="131"/>
      <c r="O64" s="82"/>
      <c r="P64" s="47"/>
      <c r="Q64" s="47"/>
    </row>
    <row r="65" spans="2:18" s="46" customFormat="1">
      <c r="B65" s="83"/>
      <c r="C65" s="84"/>
      <c r="D65" s="85"/>
      <c r="E65" s="84"/>
      <c r="F65" s="131"/>
      <c r="G65" s="131"/>
      <c r="H65" s="86"/>
      <c r="I65" s="86"/>
      <c r="J65" s="86"/>
      <c r="K65" s="86"/>
      <c r="L65" s="131"/>
      <c r="M65" s="131"/>
      <c r="N65" s="131"/>
      <c r="O65" s="82"/>
      <c r="P65" s="47"/>
      <c r="Q65" s="47"/>
    </row>
    <row r="66" spans="2:18" s="46" customFormat="1">
      <c r="B66" s="83"/>
      <c r="C66" s="84"/>
      <c r="D66" s="85"/>
      <c r="E66" s="84"/>
      <c r="F66" s="131"/>
      <c r="G66" s="131"/>
      <c r="H66" s="86"/>
      <c r="I66" s="86"/>
      <c r="J66" s="86"/>
      <c r="K66" s="86"/>
      <c r="L66" s="131"/>
      <c r="M66" s="131"/>
      <c r="N66" s="131"/>
      <c r="O66" s="82"/>
      <c r="P66" s="47"/>
      <c r="Q66" s="47"/>
    </row>
    <row r="67" spans="2:18" s="46" customFormat="1">
      <c r="B67" s="83"/>
      <c r="C67" s="84"/>
      <c r="D67" s="85"/>
      <c r="E67" s="84"/>
      <c r="F67" s="131"/>
      <c r="G67" s="131"/>
      <c r="H67" s="86"/>
      <c r="I67" s="86"/>
      <c r="J67" s="86"/>
      <c r="K67" s="86"/>
      <c r="L67" s="131"/>
      <c r="M67" s="131"/>
      <c r="N67" s="131"/>
      <c r="O67" s="82"/>
      <c r="P67" s="47"/>
      <c r="Q67" s="47"/>
    </row>
    <row r="68" spans="2:18" s="46" customFormat="1">
      <c r="B68" s="83"/>
      <c r="C68" s="84"/>
      <c r="D68" s="85"/>
      <c r="E68" s="84"/>
      <c r="F68" s="131"/>
      <c r="G68" s="131"/>
      <c r="H68" s="86"/>
      <c r="I68" s="86"/>
      <c r="J68" s="86"/>
      <c r="K68" s="86"/>
      <c r="L68" s="131"/>
      <c r="M68" s="131"/>
      <c r="N68" s="131"/>
      <c r="O68" s="82"/>
      <c r="P68" s="47"/>
      <c r="Q68" s="47"/>
    </row>
    <row r="69" spans="2:18" s="46" customFormat="1">
      <c r="B69" s="83"/>
      <c r="C69" s="84"/>
      <c r="D69" s="85"/>
      <c r="E69" s="84"/>
      <c r="F69" s="131"/>
      <c r="G69" s="131"/>
      <c r="H69" s="86"/>
      <c r="I69" s="86"/>
      <c r="J69" s="86"/>
      <c r="K69" s="86"/>
      <c r="L69" s="131"/>
      <c r="M69" s="131"/>
      <c r="N69" s="131"/>
      <c r="O69" s="82"/>
      <c r="P69" s="47"/>
      <c r="Q69" s="47"/>
    </row>
    <row r="70" spans="2:18" s="46" customFormat="1">
      <c r="B70" s="83"/>
      <c r="C70" s="84"/>
      <c r="D70" s="85"/>
      <c r="E70" s="84"/>
      <c r="F70" s="131"/>
      <c r="G70" s="131"/>
      <c r="H70" s="86"/>
      <c r="I70" s="86"/>
      <c r="J70" s="86"/>
      <c r="K70" s="86"/>
      <c r="L70" s="131"/>
      <c r="M70" s="131"/>
      <c r="N70" s="131"/>
      <c r="O70" s="82"/>
      <c r="P70" s="47"/>
      <c r="Q70" s="47"/>
    </row>
    <row r="71" spans="2:18" s="46" customFormat="1">
      <c r="B71" s="83"/>
      <c r="C71" s="84"/>
      <c r="D71" s="85"/>
      <c r="E71" s="84"/>
      <c r="F71" s="131"/>
      <c r="G71" s="131"/>
      <c r="H71" s="86"/>
      <c r="I71" s="86"/>
      <c r="J71" s="86"/>
      <c r="K71" s="86"/>
      <c r="L71" s="131"/>
      <c r="M71" s="131"/>
      <c r="N71" s="131"/>
      <c r="O71" s="82"/>
      <c r="P71" s="47"/>
      <c r="Q71" s="47"/>
    </row>
    <row r="72" spans="2:18" s="46" customFormat="1">
      <c r="B72" s="83"/>
      <c r="C72" s="84"/>
      <c r="D72" s="85"/>
      <c r="E72" s="84"/>
      <c r="F72" s="131"/>
      <c r="G72" s="131"/>
      <c r="H72" s="86"/>
      <c r="I72" s="86"/>
      <c r="J72" s="86"/>
      <c r="K72" s="86"/>
      <c r="L72" s="131"/>
      <c r="M72" s="131"/>
      <c r="N72" s="131"/>
      <c r="O72" s="82"/>
      <c r="P72" s="47"/>
      <c r="Q72" s="47"/>
    </row>
    <row r="73" spans="2:18" s="46" customFormat="1">
      <c r="B73" s="83"/>
      <c r="C73" s="84"/>
      <c r="D73" s="85"/>
      <c r="E73" s="84"/>
      <c r="F73" s="131"/>
      <c r="G73" s="131"/>
      <c r="H73" s="86"/>
      <c r="I73" s="86"/>
      <c r="J73" s="86"/>
      <c r="K73" s="86"/>
      <c r="L73" s="131"/>
      <c r="M73" s="131"/>
      <c r="N73" s="131"/>
      <c r="O73" s="82"/>
      <c r="P73" s="47"/>
      <c r="Q73" s="47"/>
    </row>
    <row r="74" spans="2:18" s="46" customFormat="1">
      <c r="B74" s="83"/>
      <c r="C74" s="84"/>
      <c r="D74" s="85"/>
      <c r="E74" s="84"/>
      <c r="F74" s="131"/>
      <c r="G74" s="131"/>
      <c r="H74" s="86"/>
      <c r="I74" s="86"/>
      <c r="J74" s="86"/>
      <c r="K74" s="86"/>
      <c r="L74" s="131"/>
      <c r="M74" s="131"/>
      <c r="N74" s="131"/>
      <c r="O74" s="82"/>
      <c r="P74" s="47"/>
      <c r="Q74" s="47"/>
    </row>
    <row r="75" spans="2:18" s="46" customFormat="1">
      <c r="B75" s="83"/>
      <c r="C75" s="84"/>
      <c r="D75" s="85"/>
      <c r="E75" s="84"/>
      <c r="F75" s="131"/>
      <c r="G75" s="131"/>
      <c r="H75" s="86"/>
      <c r="I75" s="86"/>
      <c r="J75" s="86"/>
      <c r="K75" s="86"/>
      <c r="L75" s="131"/>
      <c r="M75" s="131"/>
      <c r="N75" s="131"/>
      <c r="O75" s="82"/>
      <c r="P75" s="47"/>
      <c r="Q75" s="47"/>
    </row>
    <row r="76" spans="2:18" s="46" customFormat="1">
      <c r="B76" s="83"/>
      <c r="C76" s="84"/>
      <c r="D76" s="85"/>
      <c r="E76" s="84"/>
      <c r="F76" s="131"/>
      <c r="G76" s="131"/>
      <c r="H76" s="86"/>
      <c r="I76" s="86"/>
      <c r="J76" s="86"/>
      <c r="K76" s="86"/>
      <c r="L76" s="131"/>
      <c r="M76" s="131"/>
      <c r="N76" s="131"/>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dimension ref="A1:T84"/>
  <sheetViews>
    <sheetView view="pageBreakPreview" topLeftCell="A4" zoomScale="70" zoomScaleNormal="100" zoomScaleSheetLayoutView="70" workbookViewId="0">
      <selection activeCell="I20" sqref="I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132"/>
      <c r="D4" s="132"/>
      <c r="E4" s="132"/>
      <c r="F4" s="132"/>
      <c r="G4" s="132"/>
      <c r="H4" s="132"/>
      <c r="I4" s="132"/>
      <c r="J4" s="132"/>
      <c r="K4" s="132"/>
      <c r="L4" s="132"/>
      <c r="M4" s="25"/>
      <c r="N4" s="25"/>
      <c r="Q4" s="1"/>
    </row>
    <row r="5" spans="1:20" ht="33" customHeight="1">
      <c r="A5" s="1"/>
      <c r="B5" s="30" t="s">
        <v>9</v>
      </c>
      <c r="C5" s="150">
        <v>2012</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234</v>
      </c>
      <c r="D15" s="161"/>
      <c r="E15" s="81" t="s">
        <v>68</v>
      </c>
      <c r="F15" s="162" t="s">
        <v>272</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128" t="s">
        <v>22</v>
      </c>
      <c r="E19" s="29" t="s">
        <v>23</v>
      </c>
      <c r="F19" s="29" t="s">
        <v>24</v>
      </c>
      <c r="G19" s="29" t="s">
        <v>72</v>
      </c>
      <c r="H19" s="176"/>
      <c r="I19" s="176"/>
      <c r="J19" s="177"/>
      <c r="K19" s="177"/>
    </row>
    <row r="20" spans="2:11" ht="126.75" customHeight="1">
      <c r="B20" s="65" t="s">
        <v>273</v>
      </c>
      <c r="C20" s="80">
        <v>0.1</v>
      </c>
      <c r="D20" s="130" t="s">
        <v>274</v>
      </c>
      <c r="E20" s="67">
        <v>100</v>
      </c>
      <c r="F20" s="67" t="s">
        <v>107</v>
      </c>
      <c r="G20" s="66" t="s">
        <v>275</v>
      </c>
      <c r="H20" s="69"/>
      <c r="I20" s="70">
        <v>210882590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276</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v>96247035</v>
      </c>
      <c r="H31" s="45"/>
    </row>
    <row r="32" spans="2:11" ht="26.25" thickBot="1">
      <c r="B32" s="37" t="s">
        <v>43</v>
      </c>
      <c r="C32" s="17">
        <f>(C31/$I20)</f>
        <v>0</v>
      </c>
      <c r="D32" s="17">
        <f>(D31/$I20)+C32</f>
        <v>0</v>
      </c>
      <c r="E32" s="17">
        <f>(E31/$I20)+D32</f>
        <v>0</v>
      </c>
      <c r="F32" s="17">
        <f>(F31/$I20)+E32</f>
        <v>0</v>
      </c>
      <c r="G32" s="17">
        <f>(G31/$I20)+F32</f>
        <v>0.45640104761611661</v>
      </c>
      <c r="H32" s="18">
        <f>(H31/$I20)+G32</f>
        <v>0.45640104761611661</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127"/>
      <c r="K34" s="127"/>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277</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129" t="s">
        <v>31</v>
      </c>
      <c r="G56" s="129" t="s">
        <v>30</v>
      </c>
      <c r="H56" s="40" t="s">
        <v>32</v>
      </c>
      <c r="I56" s="40" t="s">
        <v>32</v>
      </c>
      <c r="J56" s="40" t="s">
        <v>31</v>
      </c>
      <c r="K56" s="40" t="s">
        <v>33</v>
      </c>
      <c r="L56" s="129" t="s">
        <v>34</v>
      </c>
      <c r="M56" s="129" t="s">
        <v>35</v>
      </c>
      <c r="N56" s="129" t="s">
        <v>36</v>
      </c>
      <c r="O56" s="219"/>
      <c r="P56" s="1"/>
      <c r="Q56" s="1"/>
    </row>
    <row r="57" spans="1:17" s="46" customFormat="1">
      <c r="B57" s="83" t="s">
        <v>101</v>
      </c>
      <c r="C57" s="84"/>
      <c r="D57" s="85"/>
      <c r="E57" s="84"/>
      <c r="F57" s="131"/>
      <c r="G57" s="131"/>
      <c r="H57" s="86"/>
      <c r="I57" s="86"/>
      <c r="J57" s="86"/>
      <c r="K57" s="86"/>
      <c r="L57" s="131" t="s">
        <v>100</v>
      </c>
      <c r="M57" s="131"/>
      <c r="N57" s="131"/>
      <c r="O57" s="82">
        <f>COUNTA(C57:N57)</f>
        <v>1</v>
      </c>
      <c r="P57" s="47"/>
      <c r="Q57" s="47"/>
    </row>
    <row r="58" spans="1:17" s="46" customFormat="1">
      <c r="B58" s="83" t="s">
        <v>103</v>
      </c>
      <c r="C58" s="84"/>
      <c r="D58" s="85"/>
      <c r="E58" s="84"/>
      <c r="F58" s="131"/>
      <c r="G58" s="131"/>
      <c r="H58" s="86"/>
      <c r="I58" s="86"/>
      <c r="J58" s="86"/>
      <c r="K58" s="86"/>
      <c r="L58" s="131" t="s">
        <v>100</v>
      </c>
      <c r="M58" s="131"/>
      <c r="N58" s="131"/>
      <c r="O58" s="82">
        <f>COUNTA(C58:N58)</f>
        <v>1</v>
      </c>
      <c r="P58" s="47"/>
      <c r="Q58" s="47"/>
    </row>
    <row r="59" spans="1:17" s="46" customFormat="1">
      <c r="B59" s="83" t="s">
        <v>174</v>
      </c>
      <c r="C59" s="84"/>
      <c r="D59" s="85"/>
      <c r="E59" s="84"/>
      <c r="F59" s="131"/>
      <c r="G59" s="131"/>
      <c r="H59" s="86"/>
      <c r="I59" s="86"/>
      <c r="J59" s="86"/>
      <c r="K59" s="86"/>
      <c r="L59" s="131" t="s">
        <v>100</v>
      </c>
      <c r="M59" s="131"/>
      <c r="N59" s="131"/>
      <c r="O59" s="82"/>
      <c r="P59" s="47"/>
      <c r="Q59" s="47"/>
    </row>
    <row r="60" spans="1:17" s="46" customFormat="1">
      <c r="B60" s="83" t="s">
        <v>300</v>
      </c>
      <c r="C60" s="84"/>
      <c r="D60" s="85"/>
      <c r="E60" s="84"/>
      <c r="F60" s="131"/>
      <c r="G60" s="131"/>
      <c r="H60" s="86"/>
      <c r="I60" s="86"/>
      <c r="J60" s="86"/>
      <c r="K60" s="86"/>
      <c r="L60" s="131"/>
      <c r="M60" s="131" t="s">
        <v>100</v>
      </c>
      <c r="N60" s="131" t="s">
        <v>100</v>
      </c>
      <c r="O60" s="82"/>
      <c r="P60" s="47"/>
      <c r="Q60" s="47"/>
    </row>
    <row r="61" spans="1:17" s="46" customFormat="1">
      <c r="B61" s="83" t="s">
        <v>110</v>
      </c>
      <c r="C61" s="84"/>
      <c r="D61" s="85"/>
      <c r="E61" s="84"/>
      <c r="F61" s="131"/>
      <c r="G61" s="131"/>
      <c r="H61" s="86"/>
      <c r="I61" s="86"/>
      <c r="J61" s="86"/>
      <c r="K61" s="86"/>
      <c r="L61" s="131"/>
      <c r="M61" s="131" t="s">
        <v>100</v>
      </c>
      <c r="N61" s="131" t="s">
        <v>100</v>
      </c>
      <c r="O61" s="82"/>
      <c r="P61" s="47"/>
      <c r="Q61" s="47"/>
    </row>
    <row r="62" spans="1:17" s="46" customFormat="1">
      <c r="B62" s="83" t="s">
        <v>301</v>
      </c>
      <c r="C62" s="84"/>
      <c r="D62" s="85"/>
      <c r="E62" s="84"/>
      <c r="F62" s="131"/>
      <c r="G62" s="131"/>
      <c r="H62" s="86"/>
      <c r="I62" s="86"/>
      <c r="J62" s="86"/>
      <c r="K62" s="86"/>
      <c r="L62" s="131"/>
      <c r="M62" s="131" t="s">
        <v>100</v>
      </c>
      <c r="N62" s="131" t="s">
        <v>100</v>
      </c>
      <c r="O62" s="82"/>
      <c r="P62" s="47"/>
      <c r="Q62" s="47"/>
    </row>
    <row r="63" spans="1:17" s="46" customFormat="1">
      <c r="B63" s="83" t="s">
        <v>108</v>
      </c>
      <c r="C63" s="84"/>
      <c r="D63" s="85"/>
      <c r="E63" s="84"/>
      <c r="F63" s="131"/>
      <c r="G63" s="131"/>
      <c r="H63" s="86"/>
      <c r="I63" s="86"/>
      <c r="J63" s="86"/>
      <c r="K63" s="86"/>
      <c r="L63" s="131"/>
      <c r="M63" s="131" t="s">
        <v>100</v>
      </c>
      <c r="N63" s="131" t="s">
        <v>100</v>
      </c>
      <c r="O63" s="82"/>
      <c r="P63" s="47"/>
      <c r="Q63" s="47"/>
    </row>
    <row r="64" spans="1:17" s="46" customFormat="1">
      <c r="B64" s="133" t="s">
        <v>161</v>
      </c>
      <c r="C64" s="84"/>
      <c r="D64" s="85"/>
      <c r="E64" s="84"/>
      <c r="F64" s="131"/>
      <c r="G64" s="131"/>
      <c r="H64" s="86"/>
      <c r="I64" s="86"/>
      <c r="J64" s="86"/>
      <c r="K64" s="86"/>
      <c r="L64" s="131"/>
      <c r="M64" s="131"/>
      <c r="N64" s="131" t="s">
        <v>100</v>
      </c>
      <c r="O64" s="82"/>
      <c r="P64" s="47"/>
      <c r="Q64" s="47"/>
    </row>
    <row r="65" spans="2:18" s="46" customFormat="1">
      <c r="B65" s="83" t="s">
        <v>302</v>
      </c>
      <c r="C65" s="84"/>
      <c r="D65" s="85"/>
      <c r="E65" s="84"/>
      <c r="F65" s="131"/>
      <c r="G65" s="131"/>
      <c r="H65" s="86"/>
      <c r="I65" s="86"/>
      <c r="J65" s="86"/>
      <c r="K65" s="86"/>
      <c r="L65" s="131"/>
      <c r="M65" s="131"/>
      <c r="N65" s="131" t="s">
        <v>100</v>
      </c>
      <c r="O65" s="82"/>
      <c r="P65" s="47"/>
      <c r="Q65" s="47"/>
    </row>
    <row r="66" spans="2:18" s="46" customFormat="1">
      <c r="B66" s="83"/>
      <c r="C66" s="84"/>
      <c r="D66" s="85"/>
      <c r="E66" s="84"/>
      <c r="F66" s="131"/>
      <c r="G66" s="131"/>
      <c r="H66" s="86"/>
      <c r="I66" s="86"/>
      <c r="J66" s="86"/>
      <c r="K66" s="86"/>
      <c r="L66" s="131"/>
      <c r="M66" s="131"/>
      <c r="N66" s="131"/>
      <c r="O66" s="82"/>
      <c r="P66" s="47"/>
      <c r="Q66" s="47"/>
    </row>
    <row r="67" spans="2:18" s="46" customFormat="1">
      <c r="B67" s="83"/>
      <c r="C67" s="84"/>
      <c r="D67" s="85"/>
      <c r="E67" s="84"/>
      <c r="F67" s="131"/>
      <c r="G67" s="131"/>
      <c r="H67" s="86"/>
      <c r="I67" s="86"/>
      <c r="J67" s="86"/>
      <c r="K67" s="86"/>
      <c r="L67" s="131"/>
      <c r="M67" s="131"/>
      <c r="N67" s="131"/>
      <c r="O67" s="82"/>
      <c r="P67" s="47"/>
      <c r="Q67" s="47"/>
    </row>
    <row r="68" spans="2:18" s="46" customFormat="1">
      <c r="B68" s="83"/>
      <c r="C68" s="84"/>
      <c r="D68" s="85"/>
      <c r="E68" s="84"/>
      <c r="F68" s="131"/>
      <c r="G68" s="131"/>
      <c r="H68" s="86"/>
      <c r="I68" s="86"/>
      <c r="J68" s="86"/>
      <c r="K68" s="86"/>
      <c r="L68" s="131"/>
      <c r="M68" s="131"/>
      <c r="N68" s="131"/>
      <c r="O68" s="82"/>
      <c r="P68" s="47"/>
      <c r="Q68" s="47"/>
    </row>
    <row r="69" spans="2:18" s="46" customFormat="1">
      <c r="B69" s="83"/>
      <c r="C69" s="84"/>
      <c r="D69" s="85"/>
      <c r="E69" s="84"/>
      <c r="F69" s="131"/>
      <c r="G69" s="131"/>
      <c r="H69" s="86"/>
      <c r="I69" s="86"/>
      <c r="J69" s="86"/>
      <c r="K69" s="86"/>
      <c r="L69" s="131"/>
      <c r="M69" s="131"/>
      <c r="N69" s="131"/>
      <c r="O69" s="82"/>
      <c r="P69" s="47"/>
      <c r="Q69" s="47"/>
    </row>
    <row r="70" spans="2:18" s="46" customFormat="1">
      <c r="B70" s="83"/>
      <c r="C70" s="84"/>
      <c r="D70" s="85"/>
      <c r="E70" s="84"/>
      <c r="F70" s="131"/>
      <c r="G70" s="131"/>
      <c r="H70" s="86"/>
      <c r="I70" s="86"/>
      <c r="J70" s="86"/>
      <c r="K70" s="86"/>
      <c r="L70" s="131"/>
      <c r="M70" s="131"/>
      <c r="N70" s="131"/>
      <c r="O70" s="82"/>
      <c r="P70" s="47"/>
      <c r="Q70" s="47"/>
    </row>
    <row r="71" spans="2:18" s="46" customFormat="1">
      <c r="B71" s="83"/>
      <c r="C71" s="84"/>
      <c r="D71" s="85"/>
      <c r="E71" s="84"/>
      <c r="F71" s="131"/>
      <c r="G71" s="131"/>
      <c r="H71" s="86"/>
      <c r="I71" s="86"/>
      <c r="J71" s="86"/>
      <c r="K71" s="86"/>
      <c r="L71" s="131"/>
      <c r="M71" s="131"/>
      <c r="N71" s="131"/>
      <c r="O71" s="82"/>
      <c r="P71" s="47"/>
      <c r="Q71" s="47"/>
    </row>
    <row r="72" spans="2:18" s="46" customFormat="1">
      <c r="B72" s="83"/>
      <c r="C72" s="84"/>
      <c r="D72" s="85"/>
      <c r="E72" s="84"/>
      <c r="F72" s="131"/>
      <c r="G72" s="131"/>
      <c r="H72" s="86"/>
      <c r="I72" s="86"/>
      <c r="J72" s="86"/>
      <c r="K72" s="86"/>
      <c r="L72" s="131"/>
      <c r="M72" s="131"/>
      <c r="N72" s="131"/>
      <c r="O72" s="82"/>
      <c r="P72" s="47"/>
      <c r="Q72" s="47"/>
    </row>
    <row r="73" spans="2:18" s="46" customFormat="1">
      <c r="B73" s="83"/>
      <c r="C73" s="84"/>
      <c r="D73" s="85"/>
      <c r="E73" s="84"/>
      <c r="F73" s="131"/>
      <c r="G73" s="131"/>
      <c r="H73" s="86"/>
      <c r="I73" s="86"/>
      <c r="J73" s="86"/>
      <c r="K73" s="86"/>
      <c r="L73" s="131"/>
      <c r="M73" s="131"/>
      <c r="N73" s="131"/>
      <c r="O73" s="82"/>
      <c r="P73" s="47"/>
      <c r="Q73" s="47"/>
    </row>
    <row r="74" spans="2:18" s="46" customFormat="1">
      <c r="B74" s="83"/>
      <c r="C74" s="84"/>
      <c r="D74" s="85"/>
      <c r="E74" s="84"/>
      <c r="F74" s="131"/>
      <c r="G74" s="131"/>
      <c r="H74" s="86"/>
      <c r="I74" s="86"/>
      <c r="J74" s="86"/>
      <c r="K74" s="86"/>
      <c r="L74" s="131"/>
      <c r="M74" s="131"/>
      <c r="N74" s="131"/>
      <c r="O74" s="82"/>
      <c r="P74" s="47"/>
      <c r="Q74" s="47"/>
    </row>
    <row r="75" spans="2:18" s="46" customFormat="1">
      <c r="B75" s="83"/>
      <c r="C75" s="84"/>
      <c r="D75" s="85"/>
      <c r="E75" s="84"/>
      <c r="F75" s="131"/>
      <c r="G75" s="131"/>
      <c r="H75" s="86"/>
      <c r="I75" s="86"/>
      <c r="J75" s="86"/>
      <c r="K75" s="86"/>
      <c r="L75" s="131"/>
      <c r="M75" s="131"/>
      <c r="N75" s="131"/>
      <c r="O75" s="82"/>
      <c r="P75" s="47"/>
      <c r="Q75" s="47"/>
    </row>
    <row r="76" spans="2:18" s="46" customFormat="1">
      <c r="B76" s="83"/>
      <c r="C76" s="84"/>
      <c r="D76" s="85"/>
      <c r="E76" s="84"/>
      <c r="F76" s="131"/>
      <c r="G76" s="131"/>
      <c r="H76" s="86"/>
      <c r="I76" s="86"/>
      <c r="J76" s="86"/>
      <c r="K76" s="86"/>
      <c r="L76" s="131"/>
      <c r="M76" s="131"/>
      <c r="N76" s="131"/>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dimension ref="A1:T84"/>
  <sheetViews>
    <sheetView view="pageBreakPreview" topLeftCell="A25" zoomScale="70" zoomScaleNormal="100" zoomScaleSheetLayoutView="70" workbookViewId="0">
      <selection activeCell="L50" sqref="L50:O52"/>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132"/>
      <c r="D4" s="132"/>
      <c r="E4" s="132"/>
      <c r="F4" s="132"/>
      <c r="G4" s="132"/>
      <c r="H4" s="132"/>
      <c r="I4" s="132"/>
      <c r="J4" s="132"/>
      <c r="K4" s="132"/>
      <c r="L4" s="132"/>
      <c r="M4" s="25"/>
      <c r="N4" s="25"/>
      <c r="Q4" s="1"/>
    </row>
    <row r="5" spans="1:20" ht="33" customHeight="1">
      <c r="A5" s="1"/>
      <c r="B5" s="30" t="s">
        <v>9</v>
      </c>
      <c r="C5" s="150">
        <v>2012</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234</v>
      </c>
      <c r="D15" s="161"/>
      <c r="E15" s="81" t="s">
        <v>68</v>
      </c>
      <c r="F15" s="162" t="s">
        <v>278</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128" t="s">
        <v>22</v>
      </c>
      <c r="E19" s="29" t="s">
        <v>23</v>
      </c>
      <c r="F19" s="29" t="s">
        <v>24</v>
      </c>
      <c r="G19" s="29" t="s">
        <v>72</v>
      </c>
      <c r="H19" s="176"/>
      <c r="I19" s="176"/>
      <c r="J19" s="177"/>
      <c r="K19" s="177"/>
    </row>
    <row r="20" spans="2:11" ht="126.75" customHeight="1">
      <c r="B20" s="65" t="s">
        <v>279</v>
      </c>
      <c r="C20" s="80">
        <v>0.1</v>
      </c>
      <c r="D20" s="130" t="s">
        <v>280</v>
      </c>
      <c r="E20" s="67">
        <v>100</v>
      </c>
      <c r="F20" s="67" t="s">
        <v>107</v>
      </c>
      <c r="G20" s="66" t="s">
        <v>281</v>
      </c>
      <c r="H20" s="69"/>
      <c r="I20" s="70">
        <v>23525082</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283</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127"/>
      <c r="K34" s="127"/>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282</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t="s">
        <v>307</v>
      </c>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129" t="s">
        <v>31</v>
      </c>
      <c r="G56" s="129" t="s">
        <v>30</v>
      </c>
      <c r="H56" s="40" t="s">
        <v>32</v>
      </c>
      <c r="I56" s="40" t="s">
        <v>32</v>
      </c>
      <c r="J56" s="40" t="s">
        <v>31</v>
      </c>
      <c r="K56" s="40" t="s">
        <v>33</v>
      </c>
      <c r="L56" s="129" t="s">
        <v>34</v>
      </c>
      <c r="M56" s="129" t="s">
        <v>35</v>
      </c>
      <c r="N56" s="129" t="s">
        <v>36</v>
      </c>
      <c r="O56" s="219"/>
      <c r="P56" s="1"/>
      <c r="Q56" s="1"/>
    </row>
    <row r="57" spans="1:17" s="46" customFormat="1">
      <c r="B57" s="83" t="s">
        <v>284</v>
      </c>
      <c r="C57" s="84"/>
      <c r="D57" s="85"/>
      <c r="E57" s="84"/>
      <c r="F57" s="131"/>
      <c r="G57" s="131"/>
      <c r="H57" s="86"/>
      <c r="I57" s="86"/>
      <c r="J57" s="86"/>
      <c r="K57" s="86"/>
      <c r="L57" s="131"/>
      <c r="M57" s="131" t="s">
        <v>100</v>
      </c>
      <c r="N57" s="131"/>
      <c r="O57" s="82">
        <f>COUNTA(C57:N57)</f>
        <v>1</v>
      </c>
      <c r="P57" s="47"/>
      <c r="Q57" s="47"/>
    </row>
    <row r="58" spans="1:17" s="46" customFormat="1" ht="25.5">
      <c r="B58" s="83" t="s">
        <v>285</v>
      </c>
      <c r="C58" s="84"/>
      <c r="D58" s="85"/>
      <c r="E58" s="84"/>
      <c r="F58" s="131"/>
      <c r="G58" s="131"/>
      <c r="H58" s="86"/>
      <c r="I58" s="86"/>
      <c r="J58" s="86"/>
      <c r="K58" s="86"/>
      <c r="L58" s="131"/>
      <c r="M58" s="131" t="s">
        <v>100</v>
      </c>
      <c r="N58" s="131"/>
      <c r="O58" s="82">
        <f>COUNTA(C58:N58)</f>
        <v>1</v>
      </c>
      <c r="P58" s="47"/>
      <c r="Q58" s="47"/>
    </row>
    <row r="59" spans="1:17" s="46" customFormat="1" ht="25.5">
      <c r="B59" s="83" t="s">
        <v>286</v>
      </c>
      <c r="C59" s="84"/>
      <c r="D59" s="85"/>
      <c r="E59" s="84"/>
      <c r="F59" s="131"/>
      <c r="G59" s="131"/>
      <c r="H59" s="86"/>
      <c r="I59" s="86"/>
      <c r="J59" s="86"/>
      <c r="K59" s="86"/>
      <c r="L59" s="131"/>
      <c r="M59" s="131" t="s">
        <v>100</v>
      </c>
      <c r="N59" s="131"/>
      <c r="O59" s="82"/>
      <c r="P59" s="47"/>
      <c r="Q59" s="47"/>
    </row>
    <row r="60" spans="1:17" s="46" customFormat="1" ht="25.5">
      <c r="B60" s="83" t="s">
        <v>287</v>
      </c>
      <c r="C60" s="84"/>
      <c r="D60" s="85"/>
      <c r="E60" s="84"/>
      <c r="F60" s="131"/>
      <c r="G60" s="131"/>
      <c r="H60" s="86"/>
      <c r="I60" s="86"/>
      <c r="J60" s="86"/>
      <c r="K60" s="86"/>
      <c r="L60" s="131"/>
      <c r="M60" s="131" t="s">
        <v>100</v>
      </c>
      <c r="N60" s="131"/>
      <c r="O60" s="82"/>
      <c r="P60" s="47"/>
      <c r="Q60" s="47"/>
    </row>
    <row r="61" spans="1:17" s="46" customFormat="1" ht="25.5">
      <c r="B61" s="83" t="s">
        <v>288</v>
      </c>
      <c r="C61" s="84"/>
      <c r="D61" s="85"/>
      <c r="E61" s="84"/>
      <c r="F61" s="131"/>
      <c r="G61" s="131"/>
      <c r="H61" s="86"/>
      <c r="I61" s="86"/>
      <c r="J61" s="86"/>
      <c r="K61" s="86"/>
      <c r="L61" s="131"/>
      <c r="M61" s="131" t="s">
        <v>100</v>
      </c>
      <c r="N61" s="131"/>
      <c r="O61" s="82"/>
      <c r="P61" s="47"/>
      <c r="Q61" s="47"/>
    </row>
    <row r="62" spans="1:17" s="46" customFormat="1">
      <c r="B62" s="83" t="s">
        <v>113</v>
      </c>
      <c r="C62" s="84"/>
      <c r="D62" s="85"/>
      <c r="E62" s="84"/>
      <c r="F62" s="131"/>
      <c r="G62" s="131"/>
      <c r="H62" s="86"/>
      <c r="I62" s="86"/>
      <c r="J62" s="86"/>
      <c r="K62" s="86"/>
      <c r="L62" s="131"/>
      <c r="M62" s="131" t="s">
        <v>100</v>
      </c>
      <c r="N62" s="131"/>
      <c r="O62" s="82"/>
      <c r="P62" s="47"/>
      <c r="Q62" s="47"/>
    </row>
    <row r="63" spans="1:17" s="46" customFormat="1">
      <c r="B63" s="83"/>
      <c r="C63" s="84"/>
      <c r="D63" s="85"/>
      <c r="E63" s="84"/>
      <c r="F63" s="131"/>
      <c r="G63" s="131"/>
      <c r="H63" s="86"/>
      <c r="I63" s="86"/>
      <c r="J63" s="86"/>
      <c r="K63" s="86"/>
      <c r="L63" s="131"/>
      <c r="M63" s="131"/>
      <c r="N63" s="131"/>
      <c r="O63" s="82"/>
      <c r="P63" s="47"/>
      <c r="Q63" s="47"/>
    </row>
    <row r="64" spans="1:17" s="46" customFormat="1">
      <c r="B64" s="83"/>
      <c r="C64" s="84"/>
      <c r="D64" s="85"/>
      <c r="E64" s="84"/>
      <c r="F64" s="131"/>
      <c r="G64" s="131"/>
      <c r="H64" s="86"/>
      <c r="I64" s="86"/>
      <c r="J64" s="86"/>
      <c r="K64" s="86"/>
      <c r="L64" s="131"/>
      <c r="M64" s="131"/>
      <c r="N64" s="131"/>
      <c r="O64" s="82"/>
      <c r="P64" s="47"/>
      <c r="Q64" s="47"/>
    </row>
    <row r="65" spans="2:18" s="46" customFormat="1">
      <c r="B65" s="83"/>
      <c r="C65" s="84"/>
      <c r="D65" s="85"/>
      <c r="E65" s="84"/>
      <c r="F65" s="131"/>
      <c r="G65" s="131"/>
      <c r="H65" s="86"/>
      <c r="I65" s="86"/>
      <c r="J65" s="86"/>
      <c r="K65" s="86"/>
      <c r="L65" s="131"/>
      <c r="M65" s="131"/>
      <c r="N65" s="131"/>
      <c r="O65" s="82"/>
      <c r="P65" s="47"/>
      <c r="Q65" s="47"/>
    </row>
    <row r="66" spans="2:18" s="46" customFormat="1">
      <c r="B66" s="83"/>
      <c r="C66" s="84"/>
      <c r="D66" s="85"/>
      <c r="E66" s="84"/>
      <c r="F66" s="131"/>
      <c r="G66" s="131"/>
      <c r="H66" s="86"/>
      <c r="I66" s="86"/>
      <c r="J66" s="86"/>
      <c r="K66" s="86"/>
      <c r="L66" s="131"/>
      <c r="M66" s="131"/>
      <c r="N66" s="131"/>
      <c r="O66" s="82"/>
      <c r="P66" s="47"/>
      <c r="Q66" s="47"/>
    </row>
    <row r="67" spans="2:18" s="46" customFormat="1">
      <c r="B67" s="83"/>
      <c r="C67" s="84"/>
      <c r="D67" s="85"/>
      <c r="E67" s="84"/>
      <c r="F67" s="131"/>
      <c r="G67" s="131"/>
      <c r="H67" s="86"/>
      <c r="I67" s="86"/>
      <c r="J67" s="86"/>
      <c r="K67" s="86"/>
      <c r="L67" s="131"/>
      <c r="M67" s="131"/>
      <c r="N67" s="131"/>
      <c r="O67" s="82"/>
      <c r="P67" s="47"/>
      <c r="Q67" s="47"/>
    </row>
    <row r="68" spans="2:18" s="46" customFormat="1">
      <c r="B68" s="83"/>
      <c r="C68" s="84"/>
      <c r="D68" s="85"/>
      <c r="E68" s="84"/>
      <c r="F68" s="131"/>
      <c r="G68" s="131"/>
      <c r="H68" s="86"/>
      <c r="I68" s="86"/>
      <c r="J68" s="86"/>
      <c r="K68" s="86"/>
      <c r="L68" s="131"/>
      <c r="M68" s="131"/>
      <c r="N68" s="131"/>
      <c r="O68" s="82"/>
      <c r="P68" s="47"/>
      <c r="Q68" s="47"/>
    </row>
    <row r="69" spans="2:18" s="46" customFormat="1">
      <c r="B69" s="83"/>
      <c r="C69" s="84"/>
      <c r="D69" s="85"/>
      <c r="E69" s="84"/>
      <c r="F69" s="131"/>
      <c r="G69" s="131"/>
      <c r="H69" s="86"/>
      <c r="I69" s="86"/>
      <c r="J69" s="86"/>
      <c r="K69" s="86"/>
      <c r="L69" s="131"/>
      <c r="M69" s="131"/>
      <c r="N69" s="131"/>
      <c r="O69" s="82"/>
      <c r="P69" s="47"/>
      <c r="Q69" s="47"/>
    </row>
    <row r="70" spans="2:18" s="46" customFormat="1">
      <c r="B70" s="83"/>
      <c r="C70" s="84"/>
      <c r="D70" s="85"/>
      <c r="E70" s="84"/>
      <c r="F70" s="131"/>
      <c r="G70" s="131"/>
      <c r="H70" s="86"/>
      <c r="I70" s="86"/>
      <c r="J70" s="86"/>
      <c r="K70" s="86"/>
      <c r="L70" s="131"/>
      <c r="M70" s="131"/>
      <c r="N70" s="131"/>
      <c r="O70" s="82"/>
      <c r="P70" s="47"/>
      <c r="Q70" s="47"/>
    </row>
    <row r="71" spans="2:18" s="46" customFormat="1">
      <c r="B71" s="83"/>
      <c r="C71" s="84"/>
      <c r="D71" s="85"/>
      <c r="E71" s="84"/>
      <c r="F71" s="131"/>
      <c r="G71" s="131"/>
      <c r="H71" s="86"/>
      <c r="I71" s="86"/>
      <c r="J71" s="86"/>
      <c r="K71" s="86"/>
      <c r="L71" s="131"/>
      <c r="M71" s="131"/>
      <c r="N71" s="131"/>
      <c r="O71" s="82"/>
      <c r="P71" s="47"/>
      <c r="Q71" s="47"/>
    </row>
    <row r="72" spans="2:18" s="46" customFormat="1">
      <c r="B72" s="83"/>
      <c r="C72" s="84"/>
      <c r="D72" s="85"/>
      <c r="E72" s="84"/>
      <c r="F72" s="131"/>
      <c r="G72" s="131"/>
      <c r="H72" s="86"/>
      <c r="I72" s="86"/>
      <c r="J72" s="86"/>
      <c r="K72" s="86"/>
      <c r="L72" s="131"/>
      <c r="M72" s="131"/>
      <c r="N72" s="131"/>
      <c r="O72" s="82"/>
      <c r="P72" s="47"/>
      <c r="Q72" s="47"/>
    </row>
    <row r="73" spans="2:18" s="46" customFormat="1">
      <c r="B73" s="83"/>
      <c r="C73" s="84"/>
      <c r="D73" s="85"/>
      <c r="E73" s="84"/>
      <c r="F73" s="131"/>
      <c r="G73" s="131"/>
      <c r="H73" s="86"/>
      <c r="I73" s="86"/>
      <c r="J73" s="86"/>
      <c r="K73" s="86"/>
      <c r="L73" s="131"/>
      <c r="M73" s="131"/>
      <c r="N73" s="131"/>
      <c r="O73" s="82"/>
      <c r="P73" s="47"/>
      <c r="Q73" s="47"/>
    </row>
    <row r="74" spans="2:18" s="46" customFormat="1">
      <c r="B74" s="83"/>
      <c r="C74" s="84"/>
      <c r="D74" s="85"/>
      <c r="E74" s="84"/>
      <c r="F74" s="131"/>
      <c r="G74" s="131"/>
      <c r="H74" s="86"/>
      <c r="I74" s="86"/>
      <c r="J74" s="86"/>
      <c r="K74" s="86"/>
      <c r="L74" s="131"/>
      <c r="M74" s="131"/>
      <c r="N74" s="131"/>
      <c r="O74" s="82"/>
      <c r="P74" s="47"/>
      <c r="Q74" s="47"/>
    </row>
    <row r="75" spans="2:18" s="46" customFormat="1">
      <c r="B75" s="83"/>
      <c r="C75" s="84"/>
      <c r="D75" s="85"/>
      <c r="E75" s="84"/>
      <c r="F75" s="131"/>
      <c r="G75" s="131"/>
      <c r="H75" s="86"/>
      <c r="I75" s="86"/>
      <c r="J75" s="86"/>
      <c r="K75" s="86"/>
      <c r="L75" s="131"/>
      <c r="M75" s="131"/>
      <c r="N75" s="131"/>
      <c r="O75" s="82"/>
      <c r="P75" s="47"/>
      <c r="Q75" s="47"/>
    </row>
    <row r="76" spans="2:18" s="46" customFormat="1">
      <c r="B76" s="83"/>
      <c r="C76" s="84"/>
      <c r="D76" s="85"/>
      <c r="E76" s="84"/>
      <c r="F76" s="131"/>
      <c r="G76" s="131"/>
      <c r="H76" s="86"/>
      <c r="I76" s="86"/>
      <c r="J76" s="86"/>
      <c r="K76" s="86"/>
      <c r="L76" s="131"/>
      <c r="M76" s="131"/>
      <c r="N76" s="131"/>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5.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L47" sqref="L47:O49"/>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34"/>
      <c r="C1" s="135" t="s">
        <v>70</v>
      </c>
      <c r="D1" s="135"/>
      <c r="E1" s="135"/>
      <c r="F1" s="135"/>
      <c r="G1" s="135"/>
      <c r="H1" s="135"/>
      <c r="I1" s="135"/>
      <c r="J1" s="135"/>
      <c r="K1" s="135"/>
      <c r="L1" s="136"/>
      <c r="M1" s="137" t="s">
        <v>47</v>
      </c>
      <c r="N1" s="138"/>
      <c r="O1" s="139"/>
      <c r="Q1" s="1"/>
    </row>
    <row r="2" spans="1:20" ht="27" customHeight="1" thickBot="1">
      <c r="A2" s="1"/>
      <c r="B2" s="134"/>
      <c r="C2" s="140" t="s">
        <v>71</v>
      </c>
      <c r="D2" s="140"/>
      <c r="E2" s="140"/>
      <c r="F2" s="140"/>
      <c r="G2" s="140"/>
      <c r="H2" s="140"/>
      <c r="I2" s="140"/>
      <c r="J2" s="140"/>
      <c r="K2" s="140"/>
      <c r="L2" s="141"/>
      <c r="M2" s="142" t="s">
        <v>69</v>
      </c>
      <c r="N2" s="143"/>
      <c r="O2" s="144"/>
      <c r="Q2" s="1"/>
    </row>
    <row r="3" spans="1:20" ht="34.5" customHeight="1" thickBot="1">
      <c r="A3" s="1"/>
      <c r="B3" s="134"/>
      <c r="C3" s="140" t="s">
        <v>48</v>
      </c>
      <c r="D3" s="145"/>
      <c r="E3" s="145"/>
      <c r="F3" s="145"/>
      <c r="G3" s="145"/>
      <c r="H3" s="145"/>
      <c r="I3" s="145"/>
      <c r="J3" s="145"/>
      <c r="K3" s="145"/>
      <c r="L3" s="146"/>
      <c r="M3" s="147" t="s">
        <v>1</v>
      </c>
      <c r="N3" s="148"/>
      <c r="O3" s="149"/>
      <c r="Q3" s="1"/>
    </row>
    <row r="4" spans="1:20" ht="15" customHeight="1">
      <c r="A4" s="1"/>
      <c r="B4" s="10"/>
      <c r="C4" s="132"/>
      <c r="D4" s="132"/>
      <c r="E4" s="132"/>
      <c r="F4" s="132"/>
      <c r="G4" s="132"/>
      <c r="H4" s="132"/>
      <c r="I4" s="132"/>
      <c r="J4" s="132"/>
      <c r="K4" s="132"/>
      <c r="L4" s="132"/>
      <c r="M4" s="25"/>
      <c r="N4" s="25"/>
      <c r="Q4" s="1"/>
    </row>
    <row r="5" spans="1:20" ht="33" customHeight="1">
      <c r="A5" s="1"/>
      <c r="B5" s="30" t="s">
        <v>9</v>
      </c>
      <c r="C5" s="150">
        <v>2012</v>
      </c>
      <c r="D5" s="151"/>
      <c r="E5" s="26" t="s">
        <v>10</v>
      </c>
      <c r="F5" s="152" t="s">
        <v>74</v>
      </c>
      <c r="G5" s="153"/>
      <c r="H5" s="153"/>
      <c r="I5" s="153"/>
      <c r="J5" s="153"/>
      <c r="K5" s="153"/>
      <c r="L5" s="153"/>
      <c r="M5" s="153"/>
      <c r="N5" s="153"/>
      <c r="O5" s="1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77" t="s">
        <v>64</v>
      </c>
      <c r="C7" s="152" t="s">
        <v>73</v>
      </c>
      <c r="D7" s="154"/>
      <c r="E7" s="26" t="s">
        <v>12</v>
      </c>
      <c r="F7" s="150" t="s">
        <v>231</v>
      </c>
      <c r="G7" s="155"/>
      <c r="H7" s="155"/>
      <c r="I7" s="155"/>
      <c r="J7" s="155"/>
      <c r="K7" s="155"/>
      <c r="L7" s="155"/>
      <c r="M7" s="155"/>
      <c r="N7" s="155"/>
      <c r="O7" s="15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52" t="s">
        <v>75</v>
      </c>
      <c r="D9" s="154"/>
      <c r="E9" s="26" t="s">
        <v>65</v>
      </c>
      <c r="F9" s="152" t="s">
        <v>76</v>
      </c>
      <c r="G9" s="153"/>
      <c r="H9" s="153"/>
      <c r="I9" s="153"/>
      <c r="J9" s="153"/>
      <c r="K9" s="153"/>
      <c r="L9" s="153"/>
      <c r="M9" s="153"/>
      <c r="N9" s="153"/>
      <c r="O9" s="154"/>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52" t="s">
        <v>77</v>
      </c>
      <c r="D11" s="154"/>
      <c r="E11" s="26" t="s">
        <v>66</v>
      </c>
      <c r="F11" s="157" t="s">
        <v>79</v>
      </c>
      <c r="G11" s="157"/>
      <c r="H11" s="157"/>
      <c r="I11" s="157"/>
      <c r="J11" s="157"/>
      <c r="K11" s="157"/>
      <c r="L11" s="157"/>
      <c r="M11" s="157"/>
      <c r="N11" s="157"/>
      <c r="O11" s="157"/>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52" t="s">
        <v>78</v>
      </c>
      <c r="D13" s="154"/>
      <c r="E13" s="26" t="s">
        <v>67</v>
      </c>
      <c r="F13" s="158" t="s">
        <v>80</v>
      </c>
      <c r="G13" s="159"/>
      <c r="H13" s="159"/>
      <c r="I13" s="159"/>
      <c r="J13" s="159"/>
      <c r="K13" s="159"/>
      <c r="L13" s="159"/>
      <c r="M13" s="159"/>
      <c r="N13" s="159"/>
      <c r="O13" s="160"/>
      <c r="P13" s="13"/>
      <c r="Q13" s="13"/>
      <c r="R13" s="13"/>
      <c r="S13" s="13"/>
      <c r="T13" s="1"/>
    </row>
    <row r="14" spans="1:20" ht="8.25" customHeight="1">
      <c r="B14" s="22"/>
      <c r="F14" s="49"/>
      <c r="G14" s="49"/>
      <c r="H14" s="49"/>
      <c r="I14" s="49"/>
      <c r="J14" s="49"/>
      <c r="K14" s="49"/>
      <c r="L14" s="49"/>
      <c r="M14" s="49"/>
      <c r="N14" s="49"/>
    </row>
    <row r="15" spans="1:20" ht="51" customHeight="1">
      <c r="B15" s="79" t="s">
        <v>20</v>
      </c>
      <c r="C15" s="161" t="s">
        <v>234</v>
      </c>
      <c r="D15" s="161"/>
      <c r="E15" s="81" t="s">
        <v>68</v>
      </c>
      <c r="F15" s="162" t="s">
        <v>295</v>
      </c>
      <c r="G15" s="163"/>
      <c r="H15" s="163"/>
      <c r="I15" s="163"/>
      <c r="J15" s="163"/>
      <c r="K15" s="163"/>
      <c r="L15" s="163"/>
      <c r="M15" s="163"/>
      <c r="N15" s="163"/>
      <c r="O15" s="164"/>
    </row>
    <row r="16" spans="1:20" ht="24.75" customHeight="1">
      <c r="B16" s="23"/>
      <c r="C16" s="10"/>
      <c r="D16" s="24"/>
      <c r="E16" s="24"/>
      <c r="F16" s="10"/>
    </row>
    <row r="17" spans="2:11" ht="16.5" thickBot="1">
      <c r="B17" s="167" t="s">
        <v>18</v>
      </c>
      <c r="C17" s="167"/>
      <c r="D17" s="167"/>
      <c r="E17" s="167"/>
      <c r="F17" s="167"/>
      <c r="G17" s="167"/>
      <c r="H17" s="167"/>
    </row>
    <row r="18" spans="2:11" ht="12.75" customHeight="1">
      <c r="B18" s="168" t="s">
        <v>19</v>
      </c>
      <c r="C18" s="170" t="s">
        <v>39</v>
      </c>
      <c r="D18" s="172" t="s">
        <v>21</v>
      </c>
      <c r="E18" s="173"/>
      <c r="F18" s="173"/>
      <c r="G18" s="174"/>
      <c r="H18" s="175" t="s">
        <v>41</v>
      </c>
      <c r="I18" s="175" t="s">
        <v>42</v>
      </c>
      <c r="J18" s="177" t="s">
        <v>61</v>
      </c>
      <c r="K18" s="177"/>
    </row>
    <row r="19" spans="2:11" ht="41.25" customHeight="1">
      <c r="B19" s="169"/>
      <c r="C19" s="171"/>
      <c r="D19" s="128" t="s">
        <v>22</v>
      </c>
      <c r="E19" s="29" t="s">
        <v>23</v>
      </c>
      <c r="F19" s="29" t="s">
        <v>24</v>
      </c>
      <c r="G19" s="29" t="s">
        <v>72</v>
      </c>
      <c r="H19" s="176"/>
      <c r="I19" s="176"/>
      <c r="J19" s="177"/>
      <c r="K19" s="177"/>
    </row>
    <row r="20" spans="2:11" ht="126.75" customHeight="1">
      <c r="B20" s="65" t="s">
        <v>296</v>
      </c>
      <c r="C20" s="80">
        <v>0.1</v>
      </c>
      <c r="D20" s="130" t="s">
        <v>297</v>
      </c>
      <c r="E20" s="67">
        <v>100</v>
      </c>
      <c r="F20" s="67" t="s">
        <v>107</v>
      </c>
      <c r="G20" s="67" t="s">
        <v>298</v>
      </c>
      <c r="H20" s="69"/>
      <c r="I20" s="70">
        <v>36332400</v>
      </c>
      <c r="J20" s="178">
        <v>1</v>
      </c>
      <c r="K20" s="178"/>
    </row>
    <row r="22" spans="2:11" ht="15.75">
      <c r="B22" s="179" t="s">
        <v>37</v>
      </c>
      <c r="C22" s="179"/>
      <c r="D22" s="179"/>
      <c r="E22" s="179"/>
      <c r="F22" s="179"/>
      <c r="G22" s="179"/>
      <c r="H22" s="179"/>
      <c r="J22" s="2" t="s">
        <v>62</v>
      </c>
    </row>
    <row r="23" spans="2:11">
      <c r="J23" s="2"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299</v>
      </c>
      <c r="C26" s="62"/>
      <c r="D26" s="63"/>
      <c r="E26" s="63"/>
      <c r="F26" s="63"/>
      <c r="G26" s="63"/>
      <c r="H26" s="64"/>
    </row>
    <row r="27" spans="2:11" ht="51.75" customHeight="1" thickBot="1">
      <c r="B27" s="72" t="s">
        <v>87</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127"/>
      <c r="K34" s="127"/>
      <c r="L34" s="182" t="s">
        <v>53</v>
      </c>
      <c r="M34" s="182"/>
      <c r="N34" s="182"/>
      <c r="O34" s="182"/>
    </row>
    <row r="35" spans="1:17" ht="12" customHeight="1">
      <c r="A35" s="1"/>
      <c r="B35" s="1"/>
      <c r="C35" s="9"/>
      <c r="D35" s="8"/>
      <c r="E35" s="8"/>
      <c r="F35" s="183" t="s">
        <v>49</v>
      </c>
      <c r="G35" s="238"/>
      <c r="H35" s="239"/>
      <c r="I35" s="239"/>
      <c r="J35" s="239"/>
      <c r="K35" s="240"/>
      <c r="L35" s="193"/>
      <c r="M35" s="194"/>
      <c r="N35" s="194"/>
      <c r="O35" s="195"/>
    </row>
    <row r="36" spans="1:17" ht="9" customHeight="1">
      <c r="A36" s="1"/>
      <c r="B36" s="1"/>
      <c r="C36" s="9"/>
      <c r="D36" s="1"/>
      <c r="E36" s="1"/>
      <c r="F36" s="183"/>
      <c r="G36" s="241"/>
      <c r="H36" s="242"/>
      <c r="I36" s="242"/>
      <c r="J36" s="242"/>
      <c r="K36" s="243"/>
      <c r="L36" s="196"/>
      <c r="M36" s="197"/>
      <c r="N36" s="197"/>
      <c r="O36" s="198"/>
      <c r="P36" s="1"/>
      <c r="Q36" s="1"/>
    </row>
    <row r="37" spans="1:17" ht="29.25" customHeight="1">
      <c r="A37" s="1"/>
      <c r="B37" s="1"/>
      <c r="C37" s="1"/>
      <c r="D37" s="1"/>
      <c r="E37" s="1"/>
      <c r="F37" s="183"/>
      <c r="G37" s="244"/>
      <c r="H37" s="245"/>
      <c r="I37" s="245"/>
      <c r="J37" s="245"/>
      <c r="K37" s="246"/>
      <c r="L37" s="199"/>
      <c r="M37" s="200"/>
      <c r="N37" s="200"/>
      <c r="O37" s="201"/>
      <c r="P37" s="1"/>
      <c r="Q37" s="1"/>
    </row>
    <row r="38" spans="1:17">
      <c r="A38" s="1"/>
      <c r="B38" s="1"/>
      <c r="C38" s="1"/>
      <c r="D38" s="1"/>
      <c r="E38" s="1"/>
      <c r="F38" s="183" t="s">
        <v>54</v>
      </c>
      <c r="G38" s="184"/>
      <c r="H38" s="185"/>
      <c r="I38" s="185"/>
      <c r="J38" s="185"/>
      <c r="K38" s="186"/>
      <c r="L38" s="202"/>
      <c r="M38" s="202"/>
      <c r="N38" s="202"/>
      <c r="O38" s="202"/>
      <c r="P38" s="1"/>
      <c r="Q38" s="1"/>
    </row>
    <row r="39" spans="1:17">
      <c r="A39" s="1"/>
      <c r="B39" s="1"/>
      <c r="C39" s="1"/>
      <c r="D39" s="1"/>
      <c r="E39" s="1"/>
      <c r="F39" s="183"/>
      <c r="G39" s="187"/>
      <c r="H39" s="188"/>
      <c r="I39" s="188"/>
      <c r="J39" s="188"/>
      <c r="K39" s="189"/>
      <c r="L39" s="202"/>
      <c r="M39" s="202"/>
      <c r="N39" s="202"/>
      <c r="O39" s="202"/>
      <c r="P39" s="1"/>
      <c r="Q39" s="1"/>
    </row>
    <row r="40" spans="1:17" ht="15" customHeight="1">
      <c r="A40" s="1"/>
      <c r="B40" s="1"/>
      <c r="C40" s="1"/>
      <c r="D40" s="1"/>
      <c r="E40" s="1"/>
      <c r="F40" s="183"/>
      <c r="G40" s="190"/>
      <c r="H40" s="191"/>
      <c r="I40" s="191"/>
      <c r="J40" s="191"/>
      <c r="K40" s="192"/>
      <c r="L40" s="202"/>
      <c r="M40" s="202"/>
      <c r="N40" s="202"/>
      <c r="O40" s="202"/>
      <c r="P40" s="1"/>
      <c r="Q40" s="1"/>
    </row>
    <row r="41" spans="1:17">
      <c r="A41" s="1"/>
      <c r="B41" s="1"/>
      <c r="C41" s="1"/>
      <c r="D41" s="1"/>
      <c r="E41" s="1"/>
      <c r="F41" s="183" t="s">
        <v>55</v>
      </c>
      <c r="G41" s="184"/>
      <c r="H41" s="203"/>
      <c r="I41" s="203"/>
      <c r="J41" s="203"/>
      <c r="K41" s="204"/>
      <c r="L41" s="184"/>
      <c r="M41" s="203"/>
      <c r="N41" s="203"/>
      <c r="O41" s="204"/>
      <c r="P41" s="1"/>
      <c r="Q41" s="1"/>
    </row>
    <row r="42" spans="1:17">
      <c r="A42" s="1"/>
      <c r="B42" s="1"/>
      <c r="C42" s="1"/>
      <c r="D42" s="1"/>
      <c r="E42" s="1"/>
      <c r="F42" s="183"/>
      <c r="G42" s="205"/>
      <c r="H42" s="206"/>
      <c r="I42" s="206"/>
      <c r="J42" s="206"/>
      <c r="K42" s="207"/>
      <c r="L42" s="205"/>
      <c r="M42" s="206"/>
      <c r="N42" s="206"/>
      <c r="O42" s="207"/>
      <c r="P42" s="1"/>
      <c r="Q42" s="1"/>
    </row>
    <row r="43" spans="1:17" ht="16.5" customHeight="1">
      <c r="A43" s="1"/>
      <c r="B43" s="1"/>
      <c r="C43" s="1"/>
      <c r="D43" s="1"/>
      <c r="E43" s="1"/>
      <c r="F43" s="183"/>
      <c r="G43" s="208"/>
      <c r="H43" s="209"/>
      <c r="I43" s="209"/>
      <c r="J43" s="209"/>
      <c r="K43" s="210"/>
      <c r="L43" s="208"/>
      <c r="M43" s="209"/>
      <c r="N43" s="209"/>
      <c r="O43" s="210"/>
      <c r="P43" s="1"/>
      <c r="Q43" s="1"/>
    </row>
    <row r="44" spans="1:17">
      <c r="A44" s="1"/>
      <c r="B44" s="1"/>
      <c r="C44" s="1"/>
      <c r="D44" s="1"/>
      <c r="E44" s="1"/>
      <c r="F44" s="183" t="s">
        <v>50</v>
      </c>
      <c r="G44" s="184"/>
      <c r="H44" s="203"/>
      <c r="I44" s="203"/>
      <c r="J44" s="203"/>
      <c r="K44" s="204"/>
      <c r="L44" s="211"/>
      <c r="M44" s="212"/>
      <c r="N44" s="212"/>
      <c r="O44" s="212"/>
      <c r="P44" s="1"/>
      <c r="Q44" s="1"/>
    </row>
    <row r="45" spans="1:17">
      <c r="A45" s="1"/>
      <c r="B45" s="1"/>
      <c r="C45" s="1"/>
      <c r="D45" s="1"/>
      <c r="E45" s="1"/>
      <c r="F45" s="183"/>
      <c r="G45" s="205"/>
      <c r="H45" s="206"/>
      <c r="I45" s="206"/>
      <c r="J45" s="206"/>
      <c r="K45" s="207"/>
      <c r="L45" s="212"/>
      <c r="M45" s="212"/>
      <c r="N45" s="212"/>
      <c r="O45" s="212"/>
      <c r="P45" s="1"/>
      <c r="Q45" s="1"/>
    </row>
    <row r="46" spans="1:17">
      <c r="A46" s="1"/>
      <c r="B46" s="1"/>
      <c r="C46" s="1"/>
      <c r="D46" s="1"/>
      <c r="E46" s="1"/>
      <c r="F46" s="183"/>
      <c r="G46" s="208"/>
      <c r="H46" s="209"/>
      <c r="I46" s="209"/>
      <c r="J46" s="209"/>
      <c r="K46" s="210"/>
      <c r="L46" s="212"/>
      <c r="M46" s="212"/>
      <c r="N46" s="212"/>
      <c r="O46" s="212"/>
      <c r="P46" s="1"/>
      <c r="Q46" s="1"/>
    </row>
    <row r="47" spans="1:17">
      <c r="A47" s="1"/>
      <c r="B47" s="1"/>
      <c r="C47" s="1"/>
      <c r="D47" s="1"/>
      <c r="E47" s="1"/>
      <c r="F47" s="183" t="s">
        <v>56</v>
      </c>
      <c r="G47" s="220" t="s">
        <v>305</v>
      </c>
      <c r="H47" s="221"/>
      <c r="I47" s="221"/>
      <c r="J47" s="221"/>
      <c r="K47" s="222"/>
      <c r="L47" s="220"/>
      <c r="M47" s="221"/>
      <c r="N47" s="221"/>
      <c r="O47" s="222"/>
      <c r="P47" s="1"/>
      <c r="Q47" s="1"/>
    </row>
    <row r="48" spans="1:17">
      <c r="A48" s="1"/>
      <c r="B48" s="1"/>
      <c r="C48" s="1"/>
      <c r="D48" s="1"/>
      <c r="E48" s="1"/>
      <c r="F48" s="183"/>
      <c r="G48" s="223"/>
      <c r="H48" s="224"/>
      <c r="I48" s="224"/>
      <c r="J48" s="224"/>
      <c r="K48" s="225"/>
      <c r="L48" s="223"/>
      <c r="M48" s="224"/>
      <c r="N48" s="224"/>
      <c r="O48" s="225"/>
      <c r="P48" s="1"/>
      <c r="Q48" s="1"/>
    </row>
    <row r="49" spans="1:17">
      <c r="A49" s="1"/>
      <c r="B49" s="1"/>
      <c r="C49" s="1"/>
      <c r="D49" s="1"/>
      <c r="E49" s="1"/>
      <c r="F49" s="183"/>
      <c r="G49" s="226"/>
      <c r="H49" s="227"/>
      <c r="I49" s="227"/>
      <c r="J49" s="227"/>
      <c r="K49" s="228"/>
      <c r="L49" s="226"/>
      <c r="M49" s="227"/>
      <c r="N49" s="227"/>
      <c r="O49" s="228"/>
      <c r="P49" s="1"/>
      <c r="Q49" s="1"/>
    </row>
    <row r="50" spans="1:17">
      <c r="A50" s="1"/>
      <c r="B50" s="1"/>
      <c r="C50" s="1"/>
      <c r="D50" s="1"/>
      <c r="E50" s="1"/>
      <c r="F50" s="183" t="s">
        <v>51</v>
      </c>
      <c r="G50" s="229"/>
      <c r="H50" s="230"/>
      <c r="I50" s="230"/>
      <c r="J50" s="230"/>
      <c r="K50" s="231"/>
      <c r="L50" s="220"/>
      <c r="M50" s="221"/>
      <c r="N50" s="221"/>
      <c r="O50" s="222"/>
      <c r="P50" s="1"/>
      <c r="Q50" s="1"/>
    </row>
    <row r="51" spans="1:17">
      <c r="A51" s="1"/>
      <c r="B51" s="1"/>
      <c r="C51" s="1"/>
      <c r="D51" s="1"/>
      <c r="E51" s="1"/>
      <c r="F51" s="183"/>
      <c r="G51" s="232"/>
      <c r="H51" s="233"/>
      <c r="I51" s="233"/>
      <c r="J51" s="233"/>
      <c r="K51" s="234"/>
      <c r="L51" s="223"/>
      <c r="M51" s="224"/>
      <c r="N51" s="224"/>
      <c r="O51" s="225"/>
      <c r="P51" s="1"/>
      <c r="Q51" s="1"/>
    </row>
    <row r="52" spans="1:17">
      <c r="A52" s="1"/>
      <c r="B52" s="1"/>
      <c r="C52" s="1"/>
      <c r="D52" s="1"/>
      <c r="E52" s="1"/>
      <c r="F52" s="183"/>
      <c r="G52" s="235"/>
      <c r="H52" s="236"/>
      <c r="I52" s="236"/>
      <c r="J52" s="236"/>
      <c r="K52" s="237"/>
      <c r="L52" s="226"/>
      <c r="M52" s="227"/>
      <c r="N52" s="227"/>
      <c r="O52" s="228"/>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13" t="s">
        <v>25</v>
      </c>
      <c r="C55" s="215" t="s">
        <v>26</v>
      </c>
      <c r="D55" s="216"/>
      <c r="E55" s="216"/>
      <c r="F55" s="216"/>
      <c r="G55" s="216"/>
      <c r="H55" s="216"/>
      <c r="I55" s="216"/>
      <c r="J55" s="216"/>
      <c r="K55" s="216"/>
      <c r="L55" s="216"/>
      <c r="M55" s="216"/>
      <c r="N55" s="217"/>
      <c r="O55" s="218" t="s">
        <v>27</v>
      </c>
      <c r="P55" s="1"/>
      <c r="Q55" s="1"/>
    </row>
    <row r="56" spans="1:17">
      <c r="B56" s="214"/>
      <c r="C56" s="38" t="s">
        <v>28</v>
      </c>
      <c r="D56" s="38" t="s">
        <v>29</v>
      </c>
      <c r="E56" s="38" t="s">
        <v>30</v>
      </c>
      <c r="F56" s="129" t="s">
        <v>31</v>
      </c>
      <c r="G56" s="129" t="s">
        <v>30</v>
      </c>
      <c r="H56" s="40" t="s">
        <v>32</v>
      </c>
      <c r="I56" s="40" t="s">
        <v>32</v>
      </c>
      <c r="J56" s="40" t="s">
        <v>31</v>
      </c>
      <c r="K56" s="40" t="s">
        <v>33</v>
      </c>
      <c r="L56" s="129" t="s">
        <v>34</v>
      </c>
      <c r="M56" s="129" t="s">
        <v>35</v>
      </c>
      <c r="N56" s="129" t="s">
        <v>36</v>
      </c>
      <c r="O56" s="219"/>
      <c r="P56" s="1"/>
      <c r="Q56" s="1"/>
    </row>
    <row r="57" spans="1:17" s="46" customFormat="1">
      <c r="B57" s="83" t="s">
        <v>289</v>
      </c>
      <c r="C57" s="84"/>
      <c r="D57" s="85"/>
      <c r="E57" s="84"/>
      <c r="F57" s="131"/>
      <c r="G57" s="131"/>
      <c r="H57" s="86"/>
      <c r="I57" s="86"/>
      <c r="J57" s="86"/>
      <c r="K57" s="86"/>
      <c r="L57" s="131"/>
      <c r="M57" s="131" t="s">
        <v>100</v>
      </c>
      <c r="N57" s="131"/>
      <c r="O57" s="82">
        <f>COUNTA(C57:N57)</f>
        <v>1</v>
      </c>
      <c r="P57" s="47"/>
      <c r="Q57" s="47"/>
    </row>
    <row r="58" spans="1:17" s="46" customFormat="1">
      <c r="B58" s="83" t="s">
        <v>290</v>
      </c>
      <c r="C58" s="84"/>
      <c r="D58" s="85"/>
      <c r="E58" s="84"/>
      <c r="F58" s="131"/>
      <c r="G58" s="131"/>
      <c r="H58" s="86"/>
      <c r="I58" s="86"/>
      <c r="J58" s="86"/>
      <c r="K58" s="86"/>
      <c r="L58" s="131"/>
      <c r="M58" s="131" t="s">
        <v>100</v>
      </c>
      <c r="N58" s="131"/>
      <c r="O58" s="82">
        <f>COUNTA(C58:N58)</f>
        <v>1</v>
      </c>
      <c r="P58" s="47"/>
      <c r="Q58" s="47"/>
    </row>
    <row r="59" spans="1:17" s="46" customFormat="1">
      <c r="B59" s="83" t="s">
        <v>291</v>
      </c>
      <c r="C59" s="84"/>
      <c r="D59" s="85"/>
      <c r="E59" s="84"/>
      <c r="F59" s="131"/>
      <c r="G59" s="131"/>
      <c r="H59" s="86"/>
      <c r="I59" s="86"/>
      <c r="J59" s="86"/>
      <c r="K59" s="86"/>
      <c r="L59" s="131"/>
      <c r="M59" s="131" t="s">
        <v>100</v>
      </c>
      <c r="N59" s="131"/>
      <c r="O59" s="82"/>
      <c r="P59" s="47"/>
      <c r="Q59" s="47"/>
    </row>
    <row r="60" spans="1:17" s="46" customFormat="1">
      <c r="B60" s="83" t="s">
        <v>292</v>
      </c>
      <c r="C60" s="84"/>
      <c r="D60" s="85"/>
      <c r="E60" s="84"/>
      <c r="F60" s="131"/>
      <c r="G60" s="131"/>
      <c r="H60" s="86"/>
      <c r="I60" s="86"/>
      <c r="J60" s="86"/>
      <c r="K60" s="86"/>
      <c r="L60" s="131"/>
      <c r="M60" s="131" t="s">
        <v>100</v>
      </c>
      <c r="N60" s="131" t="s">
        <v>100</v>
      </c>
      <c r="O60" s="82"/>
      <c r="P60" s="47"/>
      <c r="Q60" s="47"/>
    </row>
    <row r="61" spans="1:17" s="46" customFormat="1">
      <c r="B61" s="83" t="s">
        <v>161</v>
      </c>
      <c r="C61" s="84"/>
      <c r="D61" s="85"/>
      <c r="E61" s="84"/>
      <c r="F61" s="131"/>
      <c r="G61" s="131"/>
      <c r="H61" s="86"/>
      <c r="I61" s="86"/>
      <c r="J61" s="86"/>
      <c r="K61" s="86"/>
      <c r="L61" s="131"/>
      <c r="M61" s="131"/>
      <c r="N61" s="131" t="s">
        <v>100</v>
      </c>
      <c r="O61" s="82"/>
      <c r="P61" s="47"/>
      <c r="Q61" s="47"/>
    </row>
    <row r="62" spans="1:17" s="46" customFormat="1">
      <c r="B62" s="83" t="s">
        <v>293</v>
      </c>
      <c r="C62" s="84"/>
      <c r="D62" s="85"/>
      <c r="E62" s="84"/>
      <c r="F62" s="131"/>
      <c r="G62" s="131"/>
      <c r="H62" s="86"/>
      <c r="I62" s="86"/>
      <c r="J62" s="86"/>
      <c r="K62" s="86"/>
      <c r="L62" s="131"/>
      <c r="M62" s="131"/>
      <c r="N62" s="131" t="s">
        <v>100</v>
      </c>
      <c r="O62" s="82"/>
      <c r="P62" s="47"/>
      <c r="Q62" s="47"/>
    </row>
    <row r="63" spans="1:17" s="46" customFormat="1">
      <c r="B63" s="83" t="s">
        <v>294</v>
      </c>
      <c r="C63" s="84"/>
      <c r="D63" s="85"/>
      <c r="E63" s="84"/>
      <c r="F63" s="131"/>
      <c r="G63" s="131"/>
      <c r="H63" s="86"/>
      <c r="I63" s="86"/>
      <c r="J63" s="86"/>
      <c r="K63" s="86"/>
      <c r="L63" s="131"/>
      <c r="M63" s="131"/>
      <c r="N63" s="131" t="s">
        <v>100</v>
      </c>
      <c r="O63" s="82"/>
      <c r="P63" s="47"/>
      <c r="Q63" s="47"/>
    </row>
    <row r="64" spans="1:17" s="46" customFormat="1">
      <c r="B64" s="83"/>
      <c r="C64" s="84"/>
      <c r="D64" s="85"/>
      <c r="E64" s="84"/>
      <c r="F64" s="131"/>
      <c r="G64" s="131"/>
      <c r="H64" s="86"/>
      <c r="I64" s="86"/>
      <c r="J64" s="86"/>
      <c r="K64" s="86"/>
      <c r="L64" s="131"/>
      <c r="M64" s="131"/>
      <c r="N64" s="131"/>
      <c r="O64" s="82"/>
      <c r="P64" s="47"/>
      <c r="Q64" s="47"/>
    </row>
    <row r="65" spans="2:18" s="46" customFormat="1">
      <c r="B65" s="83"/>
      <c r="C65" s="84"/>
      <c r="D65" s="85"/>
      <c r="E65" s="84"/>
      <c r="F65" s="131"/>
      <c r="G65" s="131"/>
      <c r="H65" s="86"/>
      <c r="I65" s="86"/>
      <c r="J65" s="86"/>
      <c r="K65" s="86"/>
      <c r="L65" s="131"/>
      <c r="M65" s="131"/>
      <c r="N65" s="131"/>
      <c r="O65" s="82"/>
      <c r="P65" s="47"/>
      <c r="Q65" s="47"/>
    </row>
    <row r="66" spans="2:18" s="46" customFormat="1">
      <c r="B66" s="83"/>
      <c r="C66" s="84"/>
      <c r="D66" s="85"/>
      <c r="E66" s="84"/>
      <c r="F66" s="131"/>
      <c r="G66" s="131"/>
      <c r="H66" s="86"/>
      <c r="I66" s="86"/>
      <c r="J66" s="86"/>
      <c r="K66" s="86"/>
      <c r="L66" s="131"/>
      <c r="M66" s="131"/>
      <c r="N66" s="131"/>
      <c r="O66" s="82"/>
      <c r="P66" s="47"/>
      <c r="Q66" s="47"/>
    </row>
    <row r="67" spans="2:18" s="46" customFormat="1">
      <c r="B67" s="83"/>
      <c r="C67" s="84"/>
      <c r="D67" s="85"/>
      <c r="E67" s="84"/>
      <c r="F67" s="131"/>
      <c r="G67" s="131"/>
      <c r="H67" s="86"/>
      <c r="I67" s="86"/>
      <c r="J67" s="86"/>
      <c r="K67" s="86"/>
      <c r="L67" s="131"/>
      <c r="M67" s="131"/>
      <c r="N67" s="131"/>
      <c r="O67" s="82"/>
      <c r="P67" s="47"/>
      <c r="Q67" s="47"/>
    </row>
    <row r="68" spans="2:18" s="46" customFormat="1">
      <c r="B68" s="83"/>
      <c r="C68" s="84"/>
      <c r="D68" s="85"/>
      <c r="E68" s="84"/>
      <c r="F68" s="131"/>
      <c r="G68" s="131"/>
      <c r="H68" s="86"/>
      <c r="I68" s="86"/>
      <c r="J68" s="86"/>
      <c r="K68" s="86"/>
      <c r="L68" s="131"/>
      <c r="M68" s="131"/>
      <c r="N68" s="131"/>
      <c r="O68" s="82"/>
      <c r="P68" s="47"/>
      <c r="Q68" s="47"/>
    </row>
    <row r="69" spans="2:18" s="46" customFormat="1">
      <c r="B69" s="83"/>
      <c r="C69" s="84"/>
      <c r="D69" s="85"/>
      <c r="E69" s="84"/>
      <c r="F69" s="131"/>
      <c r="G69" s="131"/>
      <c r="H69" s="86"/>
      <c r="I69" s="86"/>
      <c r="J69" s="86"/>
      <c r="K69" s="86"/>
      <c r="L69" s="131"/>
      <c r="M69" s="131"/>
      <c r="N69" s="131"/>
      <c r="O69" s="82"/>
      <c r="P69" s="47"/>
      <c r="Q69" s="47"/>
    </row>
    <row r="70" spans="2:18" s="46" customFormat="1">
      <c r="B70" s="83"/>
      <c r="C70" s="84"/>
      <c r="D70" s="85"/>
      <c r="E70" s="84"/>
      <c r="F70" s="131"/>
      <c r="G70" s="131"/>
      <c r="H70" s="86"/>
      <c r="I70" s="86"/>
      <c r="J70" s="86"/>
      <c r="K70" s="86"/>
      <c r="L70" s="131"/>
      <c r="M70" s="131"/>
      <c r="N70" s="131"/>
      <c r="O70" s="82"/>
      <c r="P70" s="47"/>
      <c r="Q70" s="47"/>
    </row>
    <row r="71" spans="2:18" s="46" customFormat="1">
      <c r="B71" s="83"/>
      <c r="C71" s="84"/>
      <c r="D71" s="85"/>
      <c r="E71" s="84"/>
      <c r="F71" s="131"/>
      <c r="G71" s="131"/>
      <c r="H71" s="86"/>
      <c r="I71" s="86"/>
      <c r="J71" s="86"/>
      <c r="K71" s="86"/>
      <c r="L71" s="131"/>
      <c r="M71" s="131"/>
      <c r="N71" s="131"/>
      <c r="O71" s="82"/>
      <c r="P71" s="47"/>
      <c r="Q71" s="47"/>
    </row>
    <row r="72" spans="2:18" s="46" customFormat="1">
      <c r="B72" s="83"/>
      <c r="C72" s="84"/>
      <c r="D72" s="85"/>
      <c r="E72" s="84"/>
      <c r="F72" s="131"/>
      <c r="G72" s="131"/>
      <c r="H72" s="86"/>
      <c r="I72" s="86"/>
      <c r="J72" s="86"/>
      <c r="K72" s="86"/>
      <c r="L72" s="131"/>
      <c r="M72" s="131"/>
      <c r="N72" s="131"/>
      <c r="O72" s="82"/>
      <c r="P72" s="47"/>
      <c r="Q72" s="47"/>
    </row>
    <row r="73" spans="2:18" s="46" customFormat="1">
      <c r="B73" s="83"/>
      <c r="C73" s="84"/>
      <c r="D73" s="85"/>
      <c r="E73" s="84"/>
      <c r="F73" s="131"/>
      <c r="G73" s="131"/>
      <c r="H73" s="86"/>
      <c r="I73" s="86"/>
      <c r="J73" s="86"/>
      <c r="K73" s="86"/>
      <c r="L73" s="131"/>
      <c r="M73" s="131"/>
      <c r="N73" s="131"/>
      <c r="O73" s="82"/>
      <c r="P73" s="47"/>
      <c r="Q73" s="47"/>
    </row>
    <row r="74" spans="2:18" s="46" customFormat="1">
      <c r="B74" s="83"/>
      <c r="C74" s="84"/>
      <c r="D74" s="85"/>
      <c r="E74" s="84"/>
      <c r="F74" s="131"/>
      <c r="G74" s="131"/>
      <c r="H74" s="86"/>
      <c r="I74" s="86"/>
      <c r="J74" s="86"/>
      <c r="K74" s="86"/>
      <c r="L74" s="131"/>
      <c r="M74" s="131"/>
      <c r="N74" s="131"/>
      <c r="O74" s="82"/>
      <c r="P74" s="47"/>
      <c r="Q74" s="47"/>
    </row>
    <row r="75" spans="2:18" s="46" customFormat="1">
      <c r="B75" s="83"/>
      <c r="C75" s="84"/>
      <c r="D75" s="85"/>
      <c r="E75" s="84"/>
      <c r="F75" s="131"/>
      <c r="G75" s="131"/>
      <c r="H75" s="86"/>
      <c r="I75" s="86"/>
      <c r="J75" s="86"/>
      <c r="K75" s="86"/>
      <c r="L75" s="131"/>
      <c r="M75" s="131"/>
      <c r="N75" s="131"/>
      <c r="O75" s="82"/>
      <c r="P75" s="47"/>
      <c r="Q75" s="47"/>
    </row>
    <row r="76" spans="2:18" s="46" customFormat="1">
      <c r="B76" s="83"/>
      <c r="C76" s="84"/>
      <c r="D76" s="85"/>
      <c r="E76" s="84"/>
      <c r="F76" s="131"/>
      <c r="G76" s="131"/>
      <c r="H76" s="86"/>
      <c r="I76" s="86"/>
      <c r="J76" s="86"/>
      <c r="K76" s="86"/>
      <c r="L76" s="131"/>
      <c r="M76" s="131"/>
      <c r="N76" s="131"/>
      <c r="O76" s="82"/>
      <c r="P76" s="47"/>
      <c r="Q76" s="47"/>
    </row>
    <row r="77" spans="2:18" s="46" customFormat="1">
      <c r="B77" s="76"/>
      <c r="C77" s="73"/>
      <c r="D77" s="87"/>
      <c r="E77" s="73"/>
      <c r="F77" s="73"/>
      <c r="G77" s="73"/>
      <c r="H77" s="73"/>
      <c r="I77" s="73"/>
      <c r="J77" s="73"/>
      <c r="K77" s="73"/>
      <c r="L77" s="73"/>
      <c r="M77" s="73"/>
      <c r="N77" s="73"/>
      <c r="O77" s="82">
        <f>COUNTA(C77:N77)</f>
        <v>0</v>
      </c>
      <c r="P77" s="47"/>
      <c r="Q77" s="47"/>
    </row>
    <row r="78" spans="2:18" s="46" customFormat="1">
      <c r="B78" s="75"/>
      <c r="C78" s="73"/>
      <c r="D78" s="74"/>
      <c r="E78" s="73"/>
      <c r="F78" s="73"/>
      <c r="G78" s="73"/>
      <c r="H78" s="73"/>
      <c r="I78" s="73"/>
      <c r="J78" s="73"/>
      <c r="K78" s="73"/>
      <c r="L78" s="73"/>
      <c r="M78" s="73"/>
      <c r="N78" s="73"/>
      <c r="O78" s="82">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6.xml><?xml version="1.0" encoding="utf-8"?>
<worksheet xmlns="http://schemas.openxmlformats.org/spreadsheetml/2006/main" xmlns:r="http://schemas.openxmlformats.org/officeDocument/2006/relationships">
  <dimension ref="A1:T84"/>
  <sheetViews>
    <sheetView view="pageBreakPreview" topLeftCell="A13" zoomScale="70" zoomScaleNormal="100" zoomScaleSheetLayoutView="70" workbookViewId="0">
      <selection activeCell="G20" sqref="G20"/>
    </sheetView>
  </sheetViews>
  <sheetFormatPr baseColWidth="10" defaultRowHeight="12.75"/>
  <cols>
    <col min="1" max="1" width="1.7109375" style="100" customWidth="1"/>
    <col min="2" max="2" width="29.85546875" style="100" customWidth="1"/>
    <col min="3" max="3" width="15.85546875" style="100" customWidth="1"/>
    <col min="4" max="4" width="17" style="100" customWidth="1"/>
    <col min="5" max="5" width="23.5703125" style="100" customWidth="1"/>
    <col min="6" max="6" width="15.28515625" style="100" customWidth="1"/>
    <col min="7" max="7" width="21.85546875" style="100" customWidth="1"/>
    <col min="8" max="8" width="16.7109375" style="100" customWidth="1"/>
    <col min="9" max="9" width="16.140625" style="100" customWidth="1"/>
    <col min="10" max="10" width="11.42578125" style="100"/>
    <col min="11" max="11" width="8.28515625" style="100" customWidth="1"/>
    <col min="12" max="12" width="8.42578125" style="100" customWidth="1"/>
    <col min="13" max="13" width="10.7109375" style="100" customWidth="1"/>
    <col min="14" max="14" width="11.140625" style="100" bestFit="1" customWidth="1"/>
    <col min="15" max="15" width="10.42578125" style="100" customWidth="1"/>
    <col min="16" max="16384" width="11.42578125" style="100"/>
  </cols>
  <sheetData>
    <row r="1" spans="1:20" ht="36.75" customHeight="1">
      <c r="A1" s="99"/>
      <c r="B1" s="274"/>
      <c r="C1" s="135" t="s">
        <v>70</v>
      </c>
      <c r="D1" s="135"/>
      <c r="E1" s="135"/>
      <c r="F1" s="135"/>
      <c r="G1" s="135"/>
      <c r="H1" s="135"/>
      <c r="I1" s="135"/>
      <c r="J1" s="135"/>
      <c r="K1" s="135"/>
      <c r="L1" s="136"/>
      <c r="M1" s="137" t="s">
        <v>47</v>
      </c>
      <c r="N1" s="138"/>
      <c r="O1" s="139"/>
      <c r="Q1" s="99"/>
    </row>
    <row r="2" spans="1:20" ht="27" customHeight="1" thickBot="1">
      <c r="A2" s="99"/>
      <c r="B2" s="274"/>
      <c r="C2" s="140" t="s">
        <v>71</v>
      </c>
      <c r="D2" s="140"/>
      <c r="E2" s="140"/>
      <c r="F2" s="140"/>
      <c r="G2" s="140"/>
      <c r="H2" s="140"/>
      <c r="I2" s="140"/>
      <c r="J2" s="140"/>
      <c r="K2" s="140"/>
      <c r="L2" s="141"/>
      <c r="M2" s="142" t="s">
        <v>69</v>
      </c>
      <c r="N2" s="143"/>
      <c r="O2" s="144"/>
      <c r="Q2" s="99"/>
    </row>
    <row r="3" spans="1:20" ht="34.5" customHeight="1" thickBot="1">
      <c r="A3" s="99"/>
      <c r="B3" s="274"/>
      <c r="C3" s="140" t="s">
        <v>48</v>
      </c>
      <c r="D3" s="145"/>
      <c r="E3" s="145"/>
      <c r="F3" s="145"/>
      <c r="G3" s="145"/>
      <c r="H3" s="145"/>
      <c r="I3" s="145"/>
      <c r="J3" s="145"/>
      <c r="K3" s="145"/>
      <c r="L3" s="146"/>
      <c r="M3" s="147" t="s">
        <v>1</v>
      </c>
      <c r="N3" s="148"/>
      <c r="O3" s="149"/>
      <c r="Q3" s="99"/>
    </row>
    <row r="4" spans="1:20" ht="15" customHeight="1">
      <c r="A4" s="99"/>
      <c r="B4" s="101"/>
      <c r="C4" s="97"/>
      <c r="D4" s="97"/>
      <c r="E4" s="97"/>
      <c r="F4" s="97"/>
      <c r="G4" s="97"/>
      <c r="H4" s="97"/>
      <c r="I4" s="97"/>
      <c r="J4" s="97"/>
      <c r="K4" s="97"/>
      <c r="L4" s="97"/>
      <c r="M4" s="102"/>
      <c r="N4" s="102"/>
      <c r="Q4" s="99"/>
    </row>
    <row r="5" spans="1:20" ht="33" customHeight="1">
      <c r="A5" s="99"/>
      <c r="B5" s="30" t="s">
        <v>9</v>
      </c>
      <c r="C5" s="275">
        <v>2012</v>
      </c>
      <c r="D5" s="276"/>
      <c r="E5" s="26" t="s">
        <v>10</v>
      </c>
      <c r="F5" s="275" t="s">
        <v>195</v>
      </c>
      <c r="G5" s="277"/>
      <c r="H5" s="277"/>
      <c r="I5" s="277"/>
      <c r="J5" s="277"/>
      <c r="K5" s="277"/>
      <c r="L5" s="277"/>
      <c r="M5" s="277"/>
      <c r="N5" s="277"/>
      <c r="O5" s="276"/>
      <c r="P5" s="103"/>
      <c r="Q5" s="104"/>
      <c r="R5" s="104"/>
      <c r="S5" s="104"/>
      <c r="T5" s="99"/>
    </row>
    <row r="6" spans="1:20" s="99" customFormat="1" ht="6" customHeight="1">
      <c r="B6" s="20"/>
      <c r="C6" s="105"/>
      <c r="D6" s="105"/>
      <c r="E6" s="5"/>
      <c r="F6" s="106"/>
      <c r="G6" s="106"/>
      <c r="H6" s="106"/>
      <c r="I6" s="106"/>
      <c r="J6" s="106"/>
      <c r="K6" s="106"/>
      <c r="L6" s="106"/>
      <c r="M6" s="106"/>
      <c r="N6" s="106"/>
      <c r="O6" s="104"/>
      <c r="P6" s="104"/>
      <c r="Q6" s="104"/>
      <c r="R6" s="104"/>
      <c r="S6" s="104"/>
    </row>
    <row r="7" spans="1:20" ht="36.75" customHeight="1">
      <c r="A7" s="99"/>
      <c r="B7" s="77" t="s">
        <v>64</v>
      </c>
      <c r="C7" s="150" t="s">
        <v>196</v>
      </c>
      <c r="D7" s="156"/>
      <c r="E7" s="26" t="s">
        <v>12</v>
      </c>
      <c r="F7" s="150" t="s">
        <v>197</v>
      </c>
      <c r="G7" s="155"/>
      <c r="H7" s="155"/>
      <c r="I7" s="155"/>
      <c r="J7" s="155"/>
      <c r="K7" s="155"/>
      <c r="L7" s="155"/>
      <c r="M7" s="155"/>
      <c r="N7" s="155"/>
      <c r="O7" s="156"/>
      <c r="P7" s="107"/>
      <c r="Q7" s="107"/>
      <c r="R7" s="107"/>
      <c r="S7" s="107"/>
      <c r="T7" s="99"/>
    </row>
    <row r="8" spans="1:20" ht="6" customHeight="1">
      <c r="A8" s="99"/>
      <c r="B8" s="20"/>
      <c r="C8" s="105"/>
      <c r="D8" s="105"/>
      <c r="E8" s="5"/>
      <c r="F8" s="106"/>
      <c r="G8" s="106"/>
      <c r="H8" s="106"/>
      <c r="I8" s="106"/>
      <c r="J8" s="106"/>
      <c r="K8" s="106"/>
      <c r="L8" s="106"/>
      <c r="M8" s="106"/>
      <c r="N8" s="106"/>
      <c r="O8" s="104"/>
      <c r="P8" s="104"/>
      <c r="Q8" s="104"/>
      <c r="R8" s="104"/>
      <c r="S8" s="104"/>
      <c r="T8" s="99"/>
    </row>
    <row r="9" spans="1:20" ht="43.5" customHeight="1">
      <c r="A9" s="99"/>
      <c r="B9" s="30" t="s">
        <v>13</v>
      </c>
      <c r="C9" s="150" t="s">
        <v>198</v>
      </c>
      <c r="D9" s="156"/>
      <c r="E9" s="26" t="s">
        <v>65</v>
      </c>
      <c r="F9" s="150" t="s">
        <v>199</v>
      </c>
      <c r="G9" s="155"/>
      <c r="H9" s="155"/>
      <c r="I9" s="155"/>
      <c r="J9" s="155"/>
      <c r="K9" s="155"/>
      <c r="L9" s="155"/>
      <c r="M9" s="155"/>
      <c r="N9" s="155"/>
      <c r="O9" s="156"/>
      <c r="P9" s="103"/>
      <c r="Q9" s="103"/>
      <c r="R9" s="103"/>
      <c r="S9" s="103"/>
      <c r="T9" s="99"/>
    </row>
    <row r="10" spans="1:20" ht="10.5" customHeight="1">
      <c r="A10" s="99"/>
      <c r="B10" s="20"/>
      <c r="C10" s="105"/>
      <c r="D10" s="105"/>
      <c r="E10" s="5"/>
      <c r="F10" s="106"/>
      <c r="G10" s="106"/>
      <c r="H10" s="106"/>
      <c r="I10" s="106"/>
      <c r="J10" s="106"/>
      <c r="K10" s="106"/>
      <c r="L10" s="106"/>
      <c r="M10" s="106"/>
      <c r="N10" s="106"/>
      <c r="O10" s="104"/>
      <c r="P10" s="104"/>
      <c r="Q10" s="104"/>
      <c r="R10" s="104"/>
      <c r="S10" s="104"/>
      <c r="T10" s="99"/>
    </row>
    <row r="11" spans="1:20" ht="54" customHeight="1">
      <c r="A11" s="99"/>
      <c r="B11" s="31" t="s">
        <v>15</v>
      </c>
      <c r="C11" s="150" t="s">
        <v>200</v>
      </c>
      <c r="D11" s="156"/>
      <c r="E11" s="26" t="s">
        <v>66</v>
      </c>
      <c r="F11" s="278" t="s">
        <v>201</v>
      </c>
      <c r="G11" s="278"/>
      <c r="H11" s="278"/>
      <c r="I11" s="278"/>
      <c r="J11" s="278"/>
      <c r="K11" s="278"/>
      <c r="L11" s="278"/>
      <c r="M11" s="278"/>
      <c r="N11" s="278"/>
      <c r="O11" s="278"/>
      <c r="P11" s="107"/>
      <c r="Q11" s="107"/>
      <c r="R11" s="107"/>
      <c r="S11" s="107"/>
      <c r="T11" s="99"/>
    </row>
    <row r="12" spans="1:20" ht="6.75" customHeight="1">
      <c r="A12" s="99"/>
      <c r="B12" s="108"/>
      <c r="C12" s="105"/>
      <c r="D12" s="105"/>
      <c r="E12" s="109"/>
      <c r="F12" s="106"/>
      <c r="G12" s="106"/>
      <c r="H12" s="106"/>
      <c r="I12" s="106"/>
      <c r="J12" s="106"/>
      <c r="K12" s="106"/>
      <c r="L12" s="106"/>
      <c r="M12" s="106"/>
      <c r="N12" s="106"/>
      <c r="O12" s="104"/>
      <c r="P12" s="104"/>
      <c r="Q12" s="104"/>
      <c r="R12" s="104"/>
      <c r="S12" s="104"/>
      <c r="T12" s="99"/>
    </row>
    <row r="13" spans="1:20" ht="51.75" customHeight="1">
      <c r="A13" s="99"/>
      <c r="B13" s="31" t="s">
        <v>16</v>
      </c>
      <c r="C13" s="150" t="s">
        <v>202</v>
      </c>
      <c r="D13" s="156"/>
      <c r="E13" s="26" t="s">
        <v>67</v>
      </c>
      <c r="F13" s="278" t="s">
        <v>203</v>
      </c>
      <c r="G13" s="278"/>
      <c r="H13" s="278"/>
      <c r="I13" s="278"/>
      <c r="J13" s="278"/>
      <c r="K13" s="278"/>
      <c r="L13" s="278"/>
      <c r="M13" s="278"/>
      <c r="N13" s="278"/>
      <c r="O13" s="278"/>
      <c r="P13" s="107"/>
      <c r="Q13" s="107"/>
      <c r="R13" s="107"/>
      <c r="S13" s="107"/>
      <c r="T13" s="99"/>
    </row>
    <row r="14" spans="1:20" ht="8.25" customHeight="1">
      <c r="B14" s="22"/>
      <c r="F14" s="110"/>
      <c r="G14" s="110"/>
      <c r="H14" s="110"/>
      <c r="I14" s="110"/>
      <c r="J14" s="110"/>
      <c r="K14" s="110"/>
      <c r="L14" s="110"/>
      <c r="M14" s="110"/>
      <c r="N14" s="110"/>
    </row>
    <row r="15" spans="1:20" ht="51" customHeight="1">
      <c r="B15" s="79" t="s">
        <v>20</v>
      </c>
      <c r="C15" s="279" t="s">
        <v>204</v>
      </c>
      <c r="D15" s="279"/>
      <c r="E15" s="81" t="s">
        <v>68</v>
      </c>
      <c r="F15" s="280" t="s">
        <v>205</v>
      </c>
      <c r="G15" s="281"/>
      <c r="H15" s="281"/>
      <c r="I15" s="281"/>
      <c r="J15" s="281"/>
      <c r="K15" s="281"/>
      <c r="L15" s="281"/>
      <c r="M15" s="281"/>
      <c r="N15" s="281"/>
      <c r="O15" s="282"/>
    </row>
    <row r="16" spans="1:20" ht="24.75" customHeight="1">
      <c r="B16" s="111"/>
      <c r="C16" s="101"/>
      <c r="D16" s="112"/>
      <c r="E16" s="112"/>
      <c r="F16" s="101"/>
    </row>
    <row r="17" spans="2:11" ht="16.5" thickBot="1">
      <c r="B17" s="167" t="s">
        <v>18</v>
      </c>
      <c r="C17" s="167"/>
      <c r="D17" s="167"/>
      <c r="E17" s="167"/>
      <c r="F17" s="167"/>
      <c r="G17" s="167"/>
      <c r="H17" s="167"/>
    </row>
    <row r="18" spans="2:11" ht="12.75" customHeight="1">
      <c r="B18" s="283" t="s">
        <v>19</v>
      </c>
      <c r="C18" s="285" t="s">
        <v>39</v>
      </c>
      <c r="D18" s="287" t="s">
        <v>21</v>
      </c>
      <c r="E18" s="288"/>
      <c r="F18" s="288"/>
      <c r="G18" s="289"/>
      <c r="H18" s="218" t="s">
        <v>41</v>
      </c>
      <c r="I18" s="218" t="s">
        <v>42</v>
      </c>
      <c r="J18" s="177" t="s">
        <v>61</v>
      </c>
      <c r="K18" s="177"/>
    </row>
    <row r="19" spans="2:11" ht="41.25" customHeight="1">
      <c r="B19" s="284"/>
      <c r="C19" s="286"/>
      <c r="D19" s="113" t="s">
        <v>22</v>
      </c>
      <c r="E19" s="114" t="s">
        <v>23</v>
      </c>
      <c r="F19" s="114" t="s">
        <v>24</v>
      </c>
      <c r="G19" s="114" t="s">
        <v>72</v>
      </c>
      <c r="H19" s="219"/>
      <c r="I19" s="219"/>
      <c r="J19" s="177"/>
      <c r="K19" s="177"/>
    </row>
    <row r="20" spans="2:11" ht="230.25" customHeight="1">
      <c r="B20" s="115" t="s">
        <v>245</v>
      </c>
      <c r="C20" s="80"/>
      <c r="D20" s="116" t="s">
        <v>206</v>
      </c>
      <c r="E20" s="67">
        <v>20</v>
      </c>
      <c r="F20" s="67" t="s">
        <v>207</v>
      </c>
      <c r="G20" s="66" t="s">
        <v>208</v>
      </c>
      <c r="H20" s="69" t="s">
        <v>209</v>
      </c>
      <c r="I20" s="70">
        <v>80</v>
      </c>
      <c r="J20" s="290">
        <v>1</v>
      </c>
      <c r="K20" s="290"/>
    </row>
    <row r="22" spans="2:11" ht="15.75">
      <c r="B22" s="179" t="s">
        <v>37</v>
      </c>
      <c r="C22" s="179"/>
      <c r="D22" s="179"/>
      <c r="E22" s="179"/>
      <c r="F22" s="179"/>
      <c r="G22" s="179"/>
      <c r="H22" s="179"/>
      <c r="J22" s="100" t="s">
        <v>62</v>
      </c>
    </row>
    <row r="23" spans="2:11">
      <c r="J23" s="100" t="s">
        <v>63</v>
      </c>
    </row>
    <row r="24" spans="2:11" ht="21" customHeight="1" thickBot="1">
      <c r="B24" s="180" t="s">
        <v>58</v>
      </c>
      <c r="C24" s="180"/>
      <c r="D24" s="180"/>
      <c r="E24" s="180"/>
      <c r="F24" s="180"/>
      <c r="G24" s="180"/>
      <c r="H24" s="180"/>
    </row>
    <row r="25" spans="2:11" ht="13.5" thickBot="1">
      <c r="B25" s="53" t="s">
        <v>59</v>
      </c>
      <c r="C25" s="34" t="s">
        <v>2</v>
      </c>
      <c r="D25" s="35" t="s">
        <v>3</v>
      </c>
      <c r="E25" s="35" t="s">
        <v>4</v>
      </c>
      <c r="F25" s="35" t="s">
        <v>5</v>
      </c>
      <c r="G25" s="35" t="s">
        <v>6</v>
      </c>
      <c r="H25" s="36" t="s">
        <v>7</v>
      </c>
    </row>
    <row r="26" spans="2:11" ht="39.75" customHeight="1">
      <c r="B26" s="71" t="s">
        <v>210</v>
      </c>
      <c r="C26" s="62">
        <v>2</v>
      </c>
      <c r="D26" s="63">
        <v>2</v>
      </c>
      <c r="E26" s="63">
        <v>3</v>
      </c>
      <c r="F26" s="63">
        <v>3</v>
      </c>
      <c r="G26" s="63">
        <v>0</v>
      </c>
      <c r="H26" s="64">
        <v>0</v>
      </c>
    </row>
    <row r="27" spans="2:11" ht="36.75" customHeight="1" thickBot="1">
      <c r="B27" s="72" t="s">
        <v>211</v>
      </c>
      <c r="C27" s="14">
        <f>E20</f>
        <v>20</v>
      </c>
      <c r="D27" s="15">
        <f>E20</f>
        <v>20</v>
      </c>
      <c r="E27" s="15">
        <f>E20</f>
        <v>20</v>
      </c>
      <c r="F27" s="15">
        <f>E20</f>
        <v>20</v>
      </c>
      <c r="G27" s="15">
        <f>E20</f>
        <v>20</v>
      </c>
      <c r="H27" s="15">
        <f>E20</f>
        <v>20</v>
      </c>
    </row>
    <row r="28" spans="2:11" ht="29.25" customHeight="1" thickBot="1">
      <c r="B28" s="16" t="s">
        <v>38</v>
      </c>
      <c r="C28" s="61">
        <f>IF($J$20=1,IF((C26/C27)&gt;=1,1,(C26/C27)),IF($J$20=2,IF((1-(C26/C27))&lt;=0,0,1-(C26/C27)),""))</f>
        <v>0.1</v>
      </c>
      <c r="D28" s="61">
        <f>IF($J$20=1,IF((SUM(C26:D26)/D27)&gt;=1,1,(SUM(C26:D26)/D27)),IF($J$20=2,IF((1-(SUM(C26:D26)/D27))&lt;=0,0,1-(SUM(C26:D26)/D27)),""))</f>
        <v>0.2</v>
      </c>
      <c r="E28" s="61">
        <f>IF($J$20=1,IF((SUM(C26:E26)/E27)&gt;=1,1,(SUM(C26:E26)/E27)),IF($J$20=2,IF((1-(SUM(C26:E26)/E27))&lt;=0,0,1-(SUM(C26:E26)/E27)),""))</f>
        <v>0.35</v>
      </c>
      <c r="F28" s="61">
        <f>IF($J$20=1,IF((SUM(C26:F26)/F27)&gt;=1,1,(SUM(C26:F26)/F27)),IF($J$20=2,IF((1-(SUM(C26:F26)/F27))&lt;=0,0,1-(SUM(C26:F26)/F27)),""))</f>
        <v>0.5</v>
      </c>
      <c r="G28" s="61">
        <f>IF($J$20=1,IF((SUM(C26:G26)/G27)&gt;=1,1,(SUM(C26:G26)/G27)),IF($J$20=2,IF((1-(SUM(C26:G26)/G27))&lt;=0,0,1-(SUM(C26:G26)/G27)),""))</f>
        <v>0.5</v>
      </c>
      <c r="H28" s="61">
        <f>IF($J$20=1,IF((SUM(C26:H26)/H27)&gt;=1,1,(SUM(C26:H26)/H27)),IF($J$20=2,IF((1-(SUM(C26:H26)/H27))&lt;=0,0,1-(SUM(C26:H26)/H27)),""))</f>
        <v>0.5</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1" t="s">
        <v>57</v>
      </c>
      <c r="C30" s="181"/>
      <c r="D30" s="181"/>
      <c r="E30" s="181"/>
      <c r="F30" s="181"/>
      <c r="G30" s="181"/>
      <c r="H30" s="181"/>
    </row>
    <row r="31" spans="2:11" ht="40.5" customHeight="1" thickBot="1">
      <c r="B31" s="37" t="s">
        <v>44</v>
      </c>
      <c r="C31" s="44">
        <v>0</v>
      </c>
      <c r="D31" s="44">
        <v>0</v>
      </c>
      <c r="E31" s="44">
        <v>0</v>
      </c>
      <c r="F31" s="44">
        <v>0</v>
      </c>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165" t="s">
        <v>8</v>
      </c>
      <c r="C34" s="165"/>
      <c r="D34" s="165"/>
      <c r="E34" s="165"/>
      <c r="G34" s="166" t="s">
        <v>52</v>
      </c>
      <c r="H34" s="166"/>
      <c r="I34" s="166"/>
      <c r="J34" s="95"/>
      <c r="K34" s="95"/>
      <c r="L34" s="182" t="s">
        <v>53</v>
      </c>
      <c r="M34" s="182"/>
      <c r="N34" s="182"/>
      <c r="O34" s="182"/>
    </row>
    <row r="35" spans="1:17" ht="12" customHeight="1">
      <c r="A35" s="99"/>
      <c r="B35" s="99"/>
      <c r="C35" s="9"/>
      <c r="D35" s="117"/>
      <c r="E35" s="117"/>
      <c r="F35" s="183" t="s">
        <v>49</v>
      </c>
      <c r="G35" s="291" t="s">
        <v>212</v>
      </c>
      <c r="H35" s="292"/>
      <c r="I35" s="292"/>
      <c r="J35" s="292"/>
      <c r="K35" s="293"/>
      <c r="L35" s="193"/>
      <c r="M35" s="194"/>
      <c r="N35" s="194"/>
      <c r="O35" s="195"/>
    </row>
    <row r="36" spans="1:17" ht="9" customHeight="1">
      <c r="A36" s="99"/>
      <c r="B36" s="99"/>
      <c r="C36" s="9"/>
      <c r="D36" s="99"/>
      <c r="E36" s="99"/>
      <c r="F36" s="183"/>
      <c r="G36" s="294"/>
      <c r="H36" s="295"/>
      <c r="I36" s="295"/>
      <c r="J36" s="295"/>
      <c r="K36" s="296"/>
      <c r="L36" s="196"/>
      <c r="M36" s="197"/>
      <c r="N36" s="197"/>
      <c r="O36" s="198"/>
      <c r="P36" s="99"/>
      <c r="Q36" s="99"/>
    </row>
    <row r="37" spans="1:17" ht="15.75" customHeight="1">
      <c r="A37" s="99"/>
      <c r="B37" s="99"/>
      <c r="C37" s="99"/>
      <c r="D37" s="99"/>
      <c r="E37" s="99"/>
      <c r="F37" s="183"/>
      <c r="G37" s="297"/>
      <c r="H37" s="298"/>
      <c r="I37" s="298"/>
      <c r="J37" s="298"/>
      <c r="K37" s="299"/>
      <c r="L37" s="199"/>
      <c r="M37" s="200"/>
      <c r="N37" s="200"/>
      <c r="O37" s="201"/>
      <c r="P37" s="99"/>
      <c r="Q37" s="99"/>
    </row>
    <row r="38" spans="1:17">
      <c r="A38" s="99"/>
      <c r="B38" s="99"/>
      <c r="C38" s="99"/>
      <c r="D38" s="99"/>
      <c r="E38" s="99"/>
      <c r="F38" s="183" t="s">
        <v>54</v>
      </c>
      <c r="G38" s="300" t="s">
        <v>213</v>
      </c>
      <c r="H38" s="301"/>
      <c r="I38" s="301"/>
      <c r="J38" s="301"/>
      <c r="K38" s="302"/>
      <c r="L38" s="202"/>
      <c r="M38" s="202"/>
      <c r="N38" s="202"/>
      <c r="O38" s="202"/>
      <c r="P38" s="99"/>
      <c r="Q38" s="99"/>
    </row>
    <row r="39" spans="1:17">
      <c r="A39" s="99"/>
      <c r="B39" s="99"/>
      <c r="C39" s="99"/>
      <c r="D39" s="99"/>
      <c r="E39" s="99"/>
      <c r="F39" s="183"/>
      <c r="G39" s="303"/>
      <c r="H39" s="304"/>
      <c r="I39" s="304"/>
      <c r="J39" s="304"/>
      <c r="K39" s="305"/>
      <c r="L39" s="202"/>
      <c r="M39" s="202"/>
      <c r="N39" s="202"/>
      <c r="O39" s="202"/>
      <c r="P39" s="99"/>
      <c r="Q39" s="99"/>
    </row>
    <row r="40" spans="1:17" ht="15" customHeight="1">
      <c r="A40" s="99"/>
      <c r="B40" s="99"/>
      <c r="C40" s="99"/>
      <c r="D40" s="99"/>
      <c r="E40" s="99"/>
      <c r="F40" s="183"/>
      <c r="G40" s="306"/>
      <c r="H40" s="307"/>
      <c r="I40" s="307"/>
      <c r="J40" s="307"/>
      <c r="K40" s="308"/>
      <c r="L40" s="202"/>
      <c r="M40" s="202"/>
      <c r="N40" s="202"/>
      <c r="O40" s="202"/>
      <c r="P40" s="99"/>
      <c r="Q40" s="99"/>
    </row>
    <row r="41" spans="1:17">
      <c r="A41" s="99"/>
      <c r="B41" s="99"/>
      <c r="C41" s="99"/>
      <c r="D41" s="99"/>
      <c r="E41" s="99"/>
      <c r="F41" s="183" t="s">
        <v>55</v>
      </c>
      <c r="G41" s="309" t="s">
        <v>214</v>
      </c>
      <c r="H41" s="310"/>
      <c r="I41" s="310"/>
      <c r="J41" s="310"/>
      <c r="K41" s="311"/>
      <c r="L41" s="184"/>
      <c r="M41" s="185"/>
      <c r="N41" s="185"/>
      <c r="O41" s="186"/>
      <c r="P41" s="99"/>
      <c r="Q41" s="99"/>
    </row>
    <row r="42" spans="1:17">
      <c r="A42" s="99"/>
      <c r="B42" s="99"/>
      <c r="C42" s="99"/>
      <c r="D42" s="99"/>
      <c r="E42" s="99"/>
      <c r="F42" s="183"/>
      <c r="G42" s="312"/>
      <c r="H42" s="313"/>
      <c r="I42" s="313"/>
      <c r="J42" s="313"/>
      <c r="K42" s="314"/>
      <c r="L42" s="187"/>
      <c r="M42" s="188"/>
      <c r="N42" s="188"/>
      <c r="O42" s="189"/>
      <c r="P42" s="99"/>
      <c r="Q42" s="99"/>
    </row>
    <row r="43" spans="1:17" ht="16.5" customHeight="1">
      <c r="A43" s="99"/>
      <c r="B43" s="99"/>
      <c r="C43" s="99"/>
      <c r="D43" s="99"/>
      <c r="E43" s="99"/>
      <c r="F43" s="183"/>
      <c r="G43" s="315"/>
      <c r="H43" s="316"/>
      <c r="I43" s="316"/>
      <c r="J43" s="316"/>
      <c r="K43" s="317"/>
      <c r="L43" s="190"/>
      <c r="M43" s="191"/>
      <c r="N43" s="191"/>
      <c r="O43" s="192"/>
      <c r="P43" s="99"/>
      <c r="Q43" s="99"/>
    </row>
    <row r="44" spans="1:17">
      <c r="A44" s="99"/>
      <c r="B44" s="99"/>
      <c r="C44" s="99"/>
      <c r="D44" s="99"/>
      <c r="E44" s="99"/>
      <c r="F44" s="183" t="s">
        <v>50</v>
      </c>
      <c r="G44" s="309" t="s">
        <v>215</v>
      </c>
      <c r="H44" s="310"/>
      <c r="I44" s="310"/>
      <c r="J44" s="310"/>
      <c r="K44" s="311"/>
      <c r="L44" s="211"/>
      <c r="M44" s="211"/>
      <c r="N44" s="211"/>
      <c r="O44" s="211"/>
      <c r="P44" s="99"/>
      <c r="Q44" s="99"/>
    </row>
    <row r="45" spans="1:17">
      <c r="A45" s="99"/>
      <c r="B45" s="99"/>
      <c r="C45" s="99"/>
      <c r="D45" s="99"/>
      <c r="E45" s="99"/>
      <c r="F45" s="183"/>
      <c r="G45" s="312"/>
      <c r="H45" s="313"/>
      <c r="I45" s="313"/>
      <c r="J45" s="313"/>
      <c r="K45" s="314"/>
      <c r="L45" s="211"/>
      <c r="M45" s="211"/>
      <c r="N45" s="211"/>
      <c r="O45" s="211"/>
      <c r="P45" s="99"/>
      <c r="Q45" s="99"/>
    </row>
    <row r="46" spans="1:17">
      <c r="A46" s="99"/>
      <c r="B46" s="99"/>
      <c r="C46" s="99"/>
      <c r="D46" s="99"/>
      <c r="E46" s="99"/>
      <c r="F46" s="183"/>
      <c r="G46" s="315"/>
      <c r="H46" s="316"/>
      <c r="I46" s="316"/>
      <c r="J46" s="316"/>
      <c r="K46" s="317"/>
      <c r="L46" s="211"/>
      <c r="M46" s="211"/>
      <c r="N46" s="211"/>
      <c r="O46" s="211"/>
      <c r="P46" s="99"/>
      <c r="Q46" s="99"/>
    </row>
    <row r="47" spans="1:17">
      <c r="A47" s="99"/>
      <c r="B47" s="99"/>
      <c r="C47" s="99"/>
      <c r="D47" s="99"/>
      <c r="E47" s="99"/>
      <c r="F47" s="183" t="s">
        <v>56</v>
      </c>
      <c r="G47" s="220"/>
      <c r="H47" s="323"/>
      <c r="I47" s="323"/>
      <c r="J47" s="323"/>
      <c r="K47" s="324"/>
      <c r="L47" s="220"/>
      <c r="M47" s="323"/>
      <c r="N47" s="323"/>
      <c r="O47" s="324"/>
      <c r="P47" s="99"/>
      <c r="Q47" s="99"/>
    </row>
    <row r="48" spans="1:17">
      <c r="A48" s="99"/>
      <c r="B48" s="99"/>
      <c r="C48" s="99"/>
      <c r="D48" s="99"/>
      <c r="E48" s="99"/>
      <c r="F48" s="183"/>
      <c r="G48" s="325"/>
      <c r="H48" s="326"/>
      <c r="I48" s="326"/>
      <c r="J48" s="326"/>
      <c r="K48" s="327"/>
      <c r="L48" s="325"/>
      <c r="M48" s="326"/>
      <c r="N48" s="326"/>
      <c r="O48" s="327"/>
      <c r="P48" s="99"/>
      <c r="Q48" s="99"/>
    </row>
    <row r="49" spans="1:17">
      <c r="A49" s="99"/>
      <c r="B49" s="99"/>
      <c r="C49" s="99"/>
      <c r="D49" s="99"/>
      <c r="E49" s="99"/>
      <c r="F49" s="183"/>
      <c r="G49" s="328"/>
      <c r="H49" s="329"/>
      <c r="I49" s="329"/>
      <c r="J49" s="329"/>
      <c r="K49" s="330"/>
      <c r="L49" s="328"/>
      <c r="M49" s="329"/>
      <c r="N49" s="329"/>
      <c r="O49" s="330"/>
      <c r="P49" s="99"/>
      <c r="Q49" s="99"/>
    </row>
    <row r="50" spans="1:17">
      <c r="A50" s="99"/>
      <c r="B50" s="99"/>
      <c r="C50" s="99"/>
      <c r="D50" s="99"/>
      <c r="E50" s="99"/>
      <c r="F50" s="183" t="s">
        <v>51</v>
      </c>
      <c r="G50" s="229"/>
      <c r="H50" s="331"/>
      <c r="I50" s="331"/>
      <c r="J50" s="331"/>
      <c r="K50" s="332"/>
      <c r="L50" s="220"/>
      <c r="M50" s="323"/>
      <c r="N50" s="323"/>
      <c r="O50" s="324"/>
      <c r="P50" s="99"/>
      <c r="Q50" s="99"/>
    </row>
    <row r="51" spans="1:17">
      <c r="A51" s="99"/>
      <c r="B51" s="99"/>
      <c r="C51" s="99"/>
      <c r="D51" s="99"/>
      <c r="E51" s="99"/>
      <c r="F51" s="183"/>
      <c r="G51" s="333"/>
      <c r="H51" s="334"/>
      <c r="I51" s="334"/>
      <c r="J51" s="334"/>
      <c r="K51" s="335"/>
      <c r="L51" s="325"/>
      <c r="M51" s="326"/>
      <c r="N51" s="326"/>
      <c r="O51" s="327"/>
      <c r="P51" s="99"/>
      <c r="Q51" s="99"/>
    </row>
    <row r="52" spans="1:17">
      <c r="A52" s="99"/>
      <c r="B52" s="99"/>
      <c r="C52" s="99"/>
      <c r="D52" s="99"/>
      <c r="E52" s="99"/>
      <c r="F52" s="183"/>
      <c r="G52" s="336"/>
      <c r="H52" s="337"/>
      <c r="I52" s="337"/>
      <c r="J52" s="337"/>
      <c r="K52" s="338"/>
      <c r="L52" s="328"/>
      <c r="M52" s="329"/>
      <c r="N52" s="329"/>
      <c r="O52" s="330"/>
      <c r="P52" s="99"/>
      <c r="Q52" s="99"/>
    </row>
    <row r="53" spans="1:17">
      <c r="A53" s="99"/>
      <c r="B53" s="99"/>
      <c r="C53" s="99"/>
      <c r="D53" s="99"/>
      <c r="E53" s="99"/>
      <c r="F53" s="99"/>
      <c r="G53" s="99"/>
      <c r="H53" s="99"/>
      <c r="I53" s="99"/>
      <c r="J53" s="99"/>
      <c r="K53" s="99"/>
      <c r="L53" s="99"/>
      <c r="M53" s="99"/>
      <c r="N53" s="99"/>
      <c r="O53" s="99"/>
      <c r="P53" s="99"/>
      <c r="Q53" s="99"/>
    </row>
    <row r="54" spans="1:17">
      <c r="B54" s="99"/>
      <c r="C54" s="99"/>
      <c r="D54" s="99"/>
      <c r="E54" s="99"/>
      <c r="F54" s="99"/>
      <c r="G54" s="99"/>
      <c r="H54" s="99"/>
      <c r="I54" s="99"/>
      <c r="J54" s="99"/>
      <c r="K54" s="99"/>
      <c r="L54" s="99"/>
      <c r="M54" s="99"/>
      <c r="N54" s="99"/>
      <c r="O54" s="99"/>
      <c r="P54" s="99"/>
      <c r="Q54" s="99"/>
    </row>
    <row r="55" spans="1:17" ht="25.5" customHeight="1">
      <c r="B55" s="318" t="s">
        <v>25</v>
      </c>
      <c r="C55" s="320" t="s">
        <v>26</v>
      </c>
      <c r="D55" s="321"/>
      <c r="E55" s="321"/>
      <c r="F55" s="321"/>
      <c r="G55" s="321"/>
      <c r="H55" s="321"/>
      <c r="I55" s="321"/>
      <c r="J55" s="321"/>
      <c r="K55" s="321"/>
      <c r="L55" s="321"/>
      <c r="M55" s="321"/>
      <c r="N55" s="322"/>
      <c r="O55" s="218" t="s">
        <v>27</v>
      </c>
      <c r="P55" s="99"/>
      <c r="Q55" s="99"/>
    </row>
    <row r="56" spans="1:17">
      <c r="B56" s="319"/>
      <c r="C56" s="118" t="s">
        <v>28</v>
      </c>
      <c r="D56" s="118" t="s">
        <v>29</v>
      </c>
      <c r="E56" s="118" t="s">
        <v>30</v>
      </c>
      <c r="F56" s="96" t="s">
        <v>31</v>
      </c>
      <c r="G56" s="96" t="s">
        <v>30</v>
      </c>
      <c r="H56" s="40" t="s">
        <v>32</v>
      </c>
      <c r="I56" s="40" t="s">
        <v>32</v>
      </c>
      <c r="J56" s="40" t="s">
        <v>31</v>
      </c>
      <c r="K56" s="40" t="s">
        <v>33</v>
      </c>
      <c r="L56" s="96" t="s">
        <v>34</v>
      </c>
      <c r="M56" s="96" t="s">
        <v>35</v>
      </c>
      <c r="N56" s="96" t="s">
        <v>36</v>
      </c>
      <c r="O56" s="219"/>
      <c r="P56" s="99"/>
      <c r="Q56" s="99"/>
    </row>
    <row r="57" spans="1:17" s="119" customFormat="1" ht="38.25">
      <c r="B57" s="120" t="s">
        <v>216</v>
      </c>
      <c r="C57" s="121" t="s">
        <v>217</v>
      </c>
      <c r="D57" s="122" t="s">
        <v>217</v>
      </c>
      <c r="E57" s="121"/>
      <c r="F57" s="98"/>
      <c r="G57" s="98"/>
      <c r="H57" s="86"/>
      <c r="I57" s="86"/>
      <c r="J57" s="86"/>
      <c r="K57" s="86"/>
      <c r="L57" s="98"/>
      <c r="M57" s="98"/>
      <c r="N57" s="98"/>
      <c r="O57" s="82">
        <f>COUNTA(C57:N57)</f>
        <v>2</v>
      </c>
      <c r="P57" s="123"/>
      <c r="Q57" s="123"/>
    </row>
    <row r="58" spans="1:17" s="119" customFormat="1" ht="45" customHeight="1">
      <c r="B58" s="120" t="s">
        <v>218</v>
      </c>
      <c r="C58" s="121" t="s">
        <v>217</v>
      </c>
      <c r="D58" s="122" t="s">
        <v>217</v>
      </c>
      <c r="E58" s="121" t="s">
        <v>217</v>
      </c>
      <c r="F58" s="98"/>
      <c r="G58" s="98"/>
      <c r="H58" s="86"/>
      <c r="I58" s="86"/>
      <c r="J58" s="86"/>
      <c r="K58" s="86"/>
      <c r="L58" s="98"/>
      <c r="M58" s="98"/>
      <c r="N58" s="98"/>
      <c r="O58" s="82">
        <f>COUNTA(C58:N58)</f>
        <v>3</v>
      </c>
      <c r="P58" s="123"/>
      <c r="Q58" s="123"/>
    </row>
    <row r="59" spans="1:17" s="119" customFormat="1" ht="88.5" customHeight="1">
      <c r="B59" s="120" t="s">
        <v>219</v>
      </c>
      <c r="C59" s="121"/>
      <c r="D59" s="122"/>
      <c r="E59" s="121"/>
      <c r="F59" s="98" t="s">
        <v>217</v>
      </c>
      <c r="G59" s="98"/>
      <c r="H59" s="86"/>
      <c r="I59" s="86"/>
      <c r="J59" s="86"/>
      <c r="K59" s="86"/>
      <c r="L59" s="98"/>
      <c r="M59" s="98"/>
      <c r="N59" s="98"/>
      <c r="O59" s="82">
        <f t="shared" ref="O59:O62" si="0">COUNTA(C59:N59)</f>
        <v>1</v>
      </c>
      <c r="P59" s="123"/>
      <c r="Q59" s="123"/>
    </row>
    <row r="60" spans="1:17" s="119" customFormat="1" ht="50.25" customHeight="1">
      <c r="B60" s="120" t="s">
        <v>220</v>
      </c>
      <c r="C60" s="121"/>
      <c r="D60" s="122"/>
      <c r="E60" s="121"/>
      <c r="F60" s="98" t="s">
        <v>217</v>
      </c>
      <c r="G60" s="98" t="s">
        <v>217</v>
      </c>
      <c r="H60" s="86" t="s">
        <v>217</v>
      </c>
      <c r="I60" s="86" t="s">
        <v>217</v>
      </c>
      <c r="J60" s="86" t="s">
        <v>217</v>
      </c>
      <c r="K60" s="86" t="s">
        <v>217</v>
      </c>
      <c r="L60" s="98" t="s">
        <v>217</v>
      </c>
      <c r="M60" s="98" t="s">
        <v>217</v>
      </c>
      <c r="N60" s="98" t="s">
        <v>217</v>
      </c>
      <c r="O60" s="82">
        <f t="shared" si="0"/>
        <v>9</v>
      </c>
      <c r="P60" s="123"/>
      <c r="Q60" s="123"/>
    </row>
    <row r="61" spans="1:17" s="119" customFormat="1" ht="48" customHeight="1">
      <c r="B61" s="124" t="s">
        <v>221</v>
      </c>
      <c r="C61" s="121"/>
      <c r="D61" s="122"/>
      <c r="E61" s="121"/>
      <c r="F61" s="98"/>
      <c r="G61" s="98"/>
      <c r="H61" s="86"/>
      <c r="I61" s="86"/>
      <c r="J61" s="86"/>
      <c r="K61" s="86" t="s">
        <v>217</v>
      </c>
      <c r="L61" s="98" t="s">
        <v>217</v>
      </c>
      <c r="M61" s="98" t="s">
        <v>217</v>
      </c>
      <c r="N61" s="98" t="s">
        <v>217</v>
      </c>
      <c r="O61" s="82">
        <f t="shared" si="0"/>
        <v>4</v>
      </c>
      <c r="P61" s="123"/>
      <c r="Q61" s="123"/>
    </row>
    <row r="62" spans="1:17" s="119" customFormat="1" ht="50.25" customHeight="1">
      <c r="B62" s="124" t="s">
        <v>222</v>
      </c>
      <c r="C62" s="121"/>
      <c r="D62" s="122"/>
      <c r="E62" s="121"/>
      <c r="F62" s="98"/>
      <c r="G62" s="98"/>
      <c r="H62" s="86"/>
      <c r="I62" s="86"/>
      <c r="J62" s="86"/>
      <c r="K62" s="86"/>
      <c r="L62" s="98" t="s">
        <v>217</v>
      </c>
      <c r="M62" s="98" t="s">
        <v>217</v>
      </c>
      <c r="N62" s="98" t="s">
        <v>217</v>
      </c>
      <c r="O62" s="82">
        <f t="shared" si="0"/>
        <v>3</v>
      </c>
      <c r="P62" s="123"/>
      <c r="Q62" s="123"/>
    </row>
    <row r="63" spans="1:17" s="119" customFormat="1">
      <c r="B63" s="125"/>
      <c r="C63" s="121"/>
      <c r="D63" s="122"/>
      <c r="E63" s="121"/>
      <c r="F63" s="98"/>
      <c r="G63" s="98"/>
      <c r="H63" s="86"/>
      <c r="I63" s="86"/>
      <c r="J63" s="86"/>
      <c r="K63" s="86"/>
      <c r="L63" s="98"/>
      <c r="M63" s="98"/>
      <c r="N63" s="98"/>
      <c r="O63" s="82"/>
      <c r="P63" s="123"/>
      <c r="Q63" s="123"/>
    </row>
    <row r="64" spans="1:17" s="119" customFormat="1">
      <c r="B64" s="125"/>
      <c r="C64" s="121"/>
      <c r="D64" s="122"/>
      <c r="E64" s="121"/>
      <c r="F64" s="98"/>
      <c r="G64" s="98"/>
      <c r="H64" s="86"/>
      <c r="I64" s="86"/>
      <c r="J64" s="86"/>
      <c r="K64" s="86"/>
      <c r="L64" s="98"/>
      <c r="M64" s="98"/>
      <c r="N64" s="98"/>
      <c r="O64" s="82"/>
      <c r="P64" s="123"/>
      <c r="Q64" s="123"/>
    </row>
    <row r="65" spans="2:18" s="119" customFormat="1">
      <c r="B65" s="125"/>
      <c r="C65" s="121"/>
      <c r="D65" s="122"/>
      <c r="E65" s="121"/>
      <c r="F65" s="98"/>
      <c r="G65" s="98"/>
      <c r="H65" s="86"/>
      <c r="I65" s="86"/>
      <c r="J65" s="86"/>
      <c r="K65" s="86"/>
      <c r="L65" s="98"/>
      <c r="M65" s="98"/>
      <c r="N65" s="98"/>
      <c r="O65" s="82"/>
      <c r="P65" s="123"/>
      <c r="Q65" s="123"/>
    </row>
    <row r="66" spans="2:18" s="119" customFormat="1">
      <c r="B66" s="125"/>
      <c r="C66" s="121"/>
      <c r="D66" s="122"/>
      <c r="E66" s="121"/>
      <c r="F66" s="98"/>
      <c r="G66" s="98"/>
      <c r="H66" s="86"/>
      <c r="I66" s="86"/>
      <c r="J66" s="86"/>
      <c r="K66" s="86"/>
      <c r="L66" s="98"/>
      <c r="M66" s="98"/>
      <c r="N66" s="98"/>
      <c r="O66" s="82"/>
      <c r="P66" s="123"/>
      <c r="Q66" s="123"/>
    </row>
    <row r="67" spans="2:18" s="119" customFormat="1">
      <c r="B67" s="125"/>
      <c r="C67" s="121"/>
      <c r="D67" s="122"/>
      <c r="E67" s="121"/>
      <c r="F67" s="98"/>
      <c r="G67" s="98"/>
      <c r="H67" s="86"/>
      <c r="I67" s="86"/>
      <c r="J67" s="86"/>
      <c r="K67" s="86"/>
      <c r="L67" s="98"/>
      <c r="M67" s="98"/>
      <c r="N67" s="98"/>
      <c r="O67" s="82"/>
      <c r="P67" s="123"/>
      <c r="Q67" s="123"/>
    </row>
    <row r="68" spans="2:18" s="119" customFormat="1">
      <c r="B68" s="125"/>
      <c r="C68" s="121"/>
      <c r="D68" s="122"/>
      <c r="E68" s="121"/>
      <c r="F68" s="98"/>
      <c r="G68" s="98"/>
      <c r="H68" s="86"/>
      <c r="I68" s="86"/>
      <c r="J68" s="86"/>
      <c r="K68" s="86"/>
      <c r="L68" s="98"/>
      <c r="M68" s="98"/>
      <c r="N68" s="98"/>
      <c r="O68" s="82"/>
      <c r="P68" s="123"/>
      <c r="Q68" s="123"/>
    </row>
    <row r="69" spans="2:18" s="119" customFormat="1">
      <c r="B69" s="125"/>
      <c r="C69" s="121"/>
      <c r="D69" s="122"/>
      <c r="E69" s="121"/>
      <c r="F69" s="98"/>
      <c r="G69" s="98"/>
      <c r="H69" s="86"/>
      <c r="I69" s="86"/>
      <c r="J69" s="86"/>
      <c r="K69" s="86"/>
      <c r="L69" s="98"/>
      <c r="M69" s="98"/>
      <c r="N69" s="98"/>
      <c r="O69" s="82"/>
      <c r="P69" s="123"/>
      <c r="Q69" s="123"/>
    </row>
    <row r="70" spans="2:18" s="119" customFormat="1">
      <c r="B70" s="125"/>
      <c r="C70" s="121"/>
      <c r="D70" s="122"/>
      <c r="E70" s="121"/>
      <c r="F70" s="98"/>
      <c r="G70" s="98"/>
      <c r="H70" s="86"/>
      <c r="I70" s="86"/>
      <c r="J70" s="86"/>
      <c r="K70" s="86"/>
      <c r="L70" s="98"/>
      <c r="M70" s="98"/>
      <c r="N70" s="98"/>
      <c r="O70" s="82"/>
      <c r="P70" s="123"/>
      <c r="Q70" s="123"/>
    </row>
    <row r="71" spans="2:18" s="119" customFormat="1">
      <c r="B71" s="125"/>
      <c r="C71" s="121"/>
      <c r="D71" s="122"/>
      <c r="E71" s="121"/>
      <c r="F71" s="98"/>
      <c r="G71" s="98"/>
      <c r="H71" s="86"/>
      <c r="I71" s="86"/>
      <c r="J71" s="86"/>
      <c r="K71" s="86"/>
      <c r="L71" s="98"/>
      <c r="M71" s="98"/>
      <c r="N71" s="98"/>
      <c r="O71" s="82"/>
      <c r="P71" s="123"/>
      <c r="Q71" s="123"/>
    </row>
    <row r="72" spans="2:18" s="119" customFormat="1">
      <c r="B72" s="125"/>
      <c r="C72" s="121"/>
      <c r="D72" s="122"/>
      <c r="E72" s="121"/>
      <c r="F72" s="98"/>
      <c r="G72" s="98"/>
      <c r="H72" s="86"/>
      <c r="I72" s="86"/>
      <c r="J72" s="86"/>
      <c r="K72" s="86"/>
      <c r="L72" s="98"/>
      <c r="M72" s="98"/>
      <c r="N72" s="98"/>
      <c r="O72" s="82"/>
      <c r="P72" s="123"/>
      <c r="Q72" s="123"/>
    </row>
    <row r="73" spans="2:18" s="119" customFormat="1">
      <c r="B73" s="125"/>
      <c r="C73" s="121"/>
      <c r="D73" s="122"/>
      <c r="E73" s="121"/>
      <c r="F73" s="98"/>
      <c r="G73" s="98"/>
      <c r="H73" s="86"/>
      <c r="I73" s="86"/>
      <c r="J73" s="86"/>
      <c r="K73" s="86"/>
      <c r="L73" s="98"/>
      <c r="M73" s="98"/>
      <c r="N73" s="98"/>
      <c r="O73" s="82"/>
      <c r="P73" s="123"/>
      <c r="Q73" s="123"/>
    </row>
    <row r="74" spans="2:18" s="119" customFormat="1">
      <c r="B74" s="125"/>
      <c r="C74" s="121"/>
      <c r="D74" s="122"/>
      <c r="E74" s="121"/>
      <c r="F74" s="98"/>
      <c r="G74" s="98"/>
      <c r="H74" s="86"/>
      <c r="I74" s="86"/>
      <c r="J74" s="86"/>
      <c r="K74" s="86"/>
      <c r="L74" s="98"/>
      <c r="M74" s="98"/>
      <c r="N74" s="98"/>
      <c r="O74" s="82"/>
      <c r="P74" s="123"/>
      <c r="Q74" s="123"/>
    </row>
    <row r="75" spans="2:18" s="119" customFormat="1">
      <c r="B75" s="125"/>
      <c r="C75" s="121"/>
      <c r="D75" s="122"/>
      <c r="E75" s="121"/>
      <c r="F75" s="98"/>
      <c r="G75" s="98"/>
      <c r="H75" s="86"/>
      <c r="I75" s="86"/>
      <c r="J75" s="86"/>
      <c r="K75" s="86"/>
      <c r="L75" s="98"/>
      <c r="M75" s="98"/>
      <c r="N75" s="98"/>
      <c r="O75" s="82"/>
      <c r="P75" s="123"/>
      <c r="Q75" s="123"/>
    </row>
    <row r="76" spans="2:18" s="119" customFormat="1">
      <c r="B76" s="125"/>
      <c r="C76" s="121"/>
      <c r="D76" s="122"/>
      <c r="E76" s="121"/>
      <c r="F76" s="98"/>
      <c r="G76" s="98"/>
      <c r="H76" s="86"/>
      <c r="I76" s="86"/>
      <c r="J76" s="86"/>
      <c r="K76" s="86"/>
      <c r="L76" s="98"/>
      <c r="M76" s="98"/>
      <c r="N76" s="98"/>
      <c r="O76" s="82"/>
      <c r="P76" s="123"/>
      <c r="Q76" s="123"/>
    </row>
    <row r="77" spans="2:18" s="119" customFormat="1">
      <c r="B77" s="76"/>
      <c r="C77" s="73"/>
      <c r="D77" s="87"/>
      <c r="E77" s="73"/>
      <c r="F77" s="73"/>
      <c r="G77" s="73"/>
      <c r="H77" s="73"/>
      <c r="I77" s="73"/>
      <c r="J77" s="73"/>
      <c r="K77" s="73"/>
      <c r="L77" s="73"/>
      <c r="M77" s="73"/>
      <c r="N77" s="73"/>
      <c r="O77" s="82">
        <f>COUNTA(C77:N77)</f>
        <v>0</v>
      </c>
      <c r="P77" s="123"/>
      <c r="Q77" s="123"/>
    </row>
    <row r="78" spans="2:18" s="119" customFormat="1">
      <c r="B78" s="75"/>
      <c r="C78" s="73"/>
      <c r="D78" s="74"/>
      <c r="E78" s="73"/>
      <c r="F78" s="73"/>
      <c r="G78" s="73"/>
      <c r="H78" s="73"/>
      <c r="I78" s="73"/>
      <c r="J78" s="73"/>
      <c r="K78" s="73"/>
      <c r="L78" s="73"/>
      <c r="M78" s="73"/>
      <c r="N78" s="73"/>
      <c r="O78" s="82">
        <f>COUNTA(C78:N78)</f>
        <v>0</v>
      </c>
      <c r="P78" s="123"/>
      <c r="Q78" s="123"/>
      <c r="R78" s="123"/>
    </row>
    <row r="79" spans="2:18" s="119" customFormat="1"/>
    <row r="80" spans="2:18" s="119" customFormat="1"/>
    <row r="81" s="119" customFormat="1"/>
    <row r="82" s="119" customFormat="1"/>
    <row r="83" s="119" customFormat="1"/>
    <row r="84" s="119"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 priority="1">
      <formula>"($C$31&gt;0.9)"</formula>
    </cfRule>
    <cfRule type="cellIs" dxfId="1" priority="2" operator="between">
      <formula>"$C$31=0.6"</formula>
      <formula>"$C$31=0.89"</formula>
    </cfRule>
    <cfRule type="expression" dxfId="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32</vt:i4>
      </vt:variant>
    </vt:vector>
  </HeadingPairs>
  <TitlesOfParts>
    <vt:vector size="48" baseType="lpstr">
      <vt:lpstr>Capacitacion</vt:lpstr>
      <vt:lpstr>Auditorio Cam</vt:lpstr>
      <vt:lpstr>Baños y cocinetas</vt:lpstr>
      <vt:lpstr>Archivo</vt:lpstr>
      <vt:lpstr>Cabaña</vt:lpstr>
      <vt:lpstr>Patio Tesoreria</vt:lpstr>
      <vt:lpstr>Galerias La Esmeralda</vt:lpstr>
      <vt:lpstr>Galerias Alfonso Lopez</vt:lpstr>
      <vt:lpstr>Galerias Las Palmas</vt:lpstr>
      <vt:lpstr>Inventario patrimonio</vt:lpstr>
      <vt:lpstr>Eficiencia</vt:lpstr>
      <vt:lpstr>Centro de Convencioness</vt:lpstr>
      <vt:lpstr>Talleres Municipales</vt:lpstr>
      <vt:lpstr>Idema</vt:lpstr>
      <vt:lpstr>Rincon Payanes</vt:lpstr>
      <vt:lpstr>Meci - Calidad</vt:lpstr>
      <vt:lpstr>Archivo!Área_de_impresión</vt:lpstr>
      <vt:lpstr>'Auditorio Cam'!Área_de_impresión</vt:lpstr>
      <vt:lpstr>'Baños y cocinetas'!Área_de_impresión</vt:lpstr>
      <vt:lpstr>Cabaña!Área_de_impresión</vt:lpstr>
      <vt:lpstr>Capacitacion!Área_de_impresión</vt:lpstr>
      <vt:lpstr>'Centro de Convencioness'!Área_de_impresión</vt:lpstr>
      <vt:lpstr>Eficiencia!Área_de_impresión</vt:lpstr>
      <vt:lpstr>'Galerias Alfonso Lopez'!Área_de_impresión</vt:lpstr>
      <vt:lpstr>'Galerias La Esmeralda'!Área_de_impresión</vt:lpstr>
      <vt:lpstr>'Galerias Las Palmas'!Área_de_impresión</vt:lpstr>
      <vt:lpstr>Idema!Área_de_impresión</vt:lpstr>
      <vt:lpstr>'Inventario patrimonio'!Área_de_impresión</vt:lpstr>
      <vt:lpstr>'Meci - Calidad'!Área_de_impresión</vt:lpstr>
      <vt:lpstr>'Patio Tesoreria'!Área_de_impresión</vt:lpstr>
      <vt:lpstr>'Rincon Payanes'!Área_de_impresión</vt:lpstr>
      <vt:lpstr>'Talleres Municipales'!Área_de_impresión</vt:lpstr>
      <vt:lpstr>Archivo!Títulos_a_imprimir</vt:lpstr>
      <vt:lpstr>'Auditorio Cam'!Títulos_a_imprimir</vt:lpstr>
      <vt:lpstr>'Baños y cocinetas'!Títulos_a_imprimir</vt:lpstr>
      <vt:lpstr>Cabaña!Títulos_a_imprimir</vt:lpstr>
      <vt:lpstr>Capacitacion!Títulos_a_imprimir</vt:lpstr>
      <vt:lpstr>'Centro de Convencioness'!Títulos_a_imprimir</vt:lpstr>
      <vt:lpstr>Eficiencia!Títulos_a_imprimir</vt:lpstr>
      <vt:lpstr>'Galerias Alfonso Lopez'!Títulos_a_imprimir</vt:lpstr>
      <vt:lpstr>'Galerias La Esmeralda'!Títulos_a_imprimir</vt:lpstr>
      <vt:lpstr>'Galerias Las Palmas'!Títulos_a_imprimir</vt:lpstr>
      <vt:lpstr>Idema!Títulos_a_imprimir</vt:lpstr>
      <vt:lpstr>'Inventario patrimonio'!Títulos_a_imprimir</vt:lpstr>
      <vt:lpstr>'Meci - Calidad'!Títulos_a_imprimir</vt:lpstr>
      <vt:lpstr>'Patio Tesoreria'!Títulos_a_imprimir</vt:lpstr>
      <vt:lpstr>'Rincon Payanes'!Títulos_a_imprimir</vt:lpstr>
      <vt:lpstr>'Talleres Municipales'!Títulos_a_imprimir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VIVIANA</dc:creator>
  <cp:lastModifiedBy>usuario</cp:lastModifiedBy>
  <cp:lastPrinted>2011-01-04T16:33:45Z</cp:lastPrinted>
  <dcterms:created xsi:type="dcterms:W3CDTF">2010-09-13T20:37:31Z</dcterms:created>
  <dcterms:modified xsi:type="dcterms:W3CDTF">2013-02-01T20:47:20Z</dcterms:modified>
</cp:coreProperties>
</file>