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 tabRatio="647"/>
  </bookViews>
  <sheets>
    <sheet name="2.3.1.1 (m)" sheetId="43" r:id="rId1"/>
    <sheet name="2.3.1.1 (l)" sheetId="42" r:id="rId2"/>
    <sheet name="2.3.1.1 (k)" sheetId="41" r:id="rId3"/>
    <sheet name="2.4.2.1 (a)" sheetId="44" r:id="rId4"/>
    <sheet name="2.4.2.1 (d)" sheetId="46" r:id="rId5"/>
    <sheet name="2.4.2.1 (f) " sheetId="47" r:id="rId6"/>
    <sheet name="2.4.2.2 (c) " sheetId="50" r:id="rId7"/>
    <sheet name="2.4.2.2 (e) " sheetId="51" r:id="rId8"/>
    <sheet name="2.4.2.2 (f) " sheetId="52" r:id="rId9"/>
    <sheet name="2.4.2.2 (g)" sheetId="37" r:id="rId10"/>
    <sheet name="Hoja2" sheetId="38" r:id="rId11"/>
    <sheet name="Eficiencia" sheetId="6" state="hidden" r:id="rId12"/>
  </sheets>
  <definedNames>
    <definedName name="_xlnm.Print_Area" localSheetId="2">'2.3.1.1 (k)'!$A$1:$O$78</definedName>
    <definedName name="_xlnm.Print_Area" localSheetId="1">'2.3.1.1 (l)'!$A$1:$O$78</definedName>
    <definedName name="_xlnm.Print_Area" localSheetId="3">'2.4.2.1 (a)'!$A$1:$O$78</definedName>
    <definedName name="_xlnm.Print_Area" localSheetId="4">'2.4.2.1 (d)'!$A$1:$O$78</definedName>
    <definedName name="_xlnm.Print_Area" localSheetId="5">'2.4.2.1 (f) '!$A$1:$O$78</definedName>
    <definedName name="_xlnm.Print_Area" localSheetId="6">'2.4.2.2 (c) '!$A$1:$O$78</definedName>
    <definedName name="_xlnm.Print_Area" localSheetId="7">'2.4.2.2 (e) '!$A$1:$O$78</definedName>
    <definedName name="_xlnm.Print_Area" localSheetId="8">'2.4.2.2 (f) '!$A$1:$O$78</definedName>
    <definedName name="_xlnm.Print_Area" localSheetId="9">'2.4.2.2 (g)'!$A$1:$O$78</definedName>
    <definedName name="_xlnm.Print_Area" localSheetId="11">Eficiencia!$A$1:$O$76</definedName>
    <definedName name="_xlnm.Print_Titles" localSheetId="2">'2.3.1.1 (k)'!$1:$4</definedName>
    <definedName name="_xlnm.Print_Titles" localSheetId="1">'2.3.1.1 (l)'!$1:$4</definedName>
    <definedName name="_xlnm.Print_Titles" localSheetId="0">'2.3.1.1 (m)'!$1:$4</definedName>
    <definedName name="_xlnm.Print_Titles" localSheetId="3">'2.4.2.1 (a)'!$1:$4</definedName>
    <definedName name="_xlnm.Print_Titles" localSheetId="4">'2.4.2.1 (d)'!$1:$4</definedName>
    <definedName name="_xlnm.Print_Titles" localSheetId="5">'2.4.2.1 (f) '!$1:$4</definedName>
    <definedName name="_xlnm.Print_Titles" localSheetId="6">'2.4.2.2 (c) '!$1:$4</definedName>
    <definedName name="_xlnm.Print_Titles" localSheetId="7">'2.4.2.2 (e) '!$1:$4</definedName>
    <definedName name="_xlnm.Print_Titles" localSheetId="8">'2.4.2.2 (f) '!$1:$4</definedName>
    <definedName name="_xlnm.Print_Titles" localSheetId="9">'2.4.2.2 (g)'!$1:$4</definedName>
    <definedName name="_xlnm.Print_Titles" localSheetId="11">Eficiencia!$1:$4</definedName>
  </definedNames>
  <calcPr calcId="152511"/>
</workbook>
</file>

<file path=xl/calcChain.xml><?xml version="1.0" encoding="utf-8"?>
<calcChain xmlns="http://schemas.openxmlformats.org/spreadsheetml/2006/main">
  <c r="O78" i="52" l="1"/>
  <c r="O77" i="52"/>
  <c r="O76" i="52"/>
  <c r="O75" i="52"/>
  <c r="O74" i="52"/>
  <c r="O73" i="52"/>
  <c r="O72" i="52"/>
  <c r="O71" i="52"/>
  <c r="O70" i="52"/>
  <c r="O69" i="52"/>
  <c r="O68" i="52"/>
  <c r="O67" i="52"/>
  <c r="O66" i="52"/>
  <c r="O65" i="52"/>
  <c r="O64" i="52"/>
  <c r="O63" i="52"/>
  <c r="O62" i="52"/>
  <c r="O61" i="52"/>
  <c r="O60" i="52"/>
  <c r="O59" i="52"/>
  <c r="O58" i="52"/>
  <c r="O57" i="52"/>
  <c r="H33" i="52"/>
  <c r="G33" i="52"/>
  <c r="F33" i="52"/>
  <c r="E33" i="52"/>
  <c r="D33" i="52"/>
  <c r="C33" i="52"/>
  <c r="E32" i="52"/>
  <c r="F32" i="52" s="1"/>
  <c r="G32" i="52" s="1"/>
  <c r="H32" i="52" s="1"/>
  <c r="D32" i="52"/>
  <c r="C32" i="52"/>
  <c r="H29" i="52"/>
  <c r="G29" i="52"/>
  <c r="F29" i="52"/>
  <c r="E29" i="52"/>
  <c r="D29" i="52"/>
  <c r="C29" i="52"/>
  <c r="F28" i="52"/>
  <c r="H27" i="52"/>
  <c r="H28" i="52" s="1"/>
  <c r="G27" i="52"/>
  <c r="G28" i="52" s="1"/>
  <c r="F27" i="52"/>
  <c r="E27" i="52"/>
  <c r="E28" i="52" s="1"/>
  <c r="D27" i="52"/>
  <c r="D28" i="52" s="1"/>
  <c r="C27" i="52"/>
  <c r="C28" i="52" s="1"/>
  <c r="O78" i="51"/>
  <c r="O77" i="51"/>
  <c r="O76" i="51"/>
  <c r="O75" i="51"/>
  <c r="O74" i="51"/>
  <c r="O73" i="51"/>
  <c r="O72" i="51"/>
  <c r="O71" i="51"/>
  <c r="O70" i="51"/>
  <c r="O69" i="51"/>
  <c r="O68" i="51"/>
  <c r="O67" i="51"/>
  <c r="O66" i="51"/>
  <c r="O65" i="51"/>
  <c r="O64" i="51"/>
  <c r="O63" i="51"/>
  <c r="O62" i="51"/>
  <c r="O61" i="51"/>
  <c r="O60" i="51"/>
  <c r="O59" i="51"/>
  <c r="O58" i="51"/>
  <c r="O57" i="51"/>
  <c r="H33" i="51"/>
  <c r="G33" i="51"/>
  <c r="F33" i="51"/>
  <c r="E33" i="51"/>
  <c r="D33" i="51"/>
  <c r="C33" i="51"/>
  <c r="C32" i="51"/>
  <c r="D32" i="51" s="1"/>
  <c r="E32" i="51" s="1"/>
  <c r="F32" i="51" s="1"/>
  <c r="G32" i="51" s="1"/>
  <c r="H32" i="51" s="1"/>
  <c r="H29" i="51"/>
  <c r="G29" i="51"/>
  <c r="F29" i="51"/>
  <c r="E29" i="51"/>
  <c r="D29" i="51"/>
  <c r="C29" i="51"/>
  <c r="C28" i="51"/>
  <c r="H27" i="51"/>
  <c r="H28" i="51" s="1"/>
  <c r="G27" i="51"/>
  <c r="G28" i="51" s="1"/>
  <c r="F27" i="51"/>
  <c r="F28" i="51" s="1"/>
  <c r="E27" i="51"/>
  <c r="E28" i="51" s="1"/>
  <c r="D27" i="51"/>
  <c r="D28" i="51" s="1"/>
  <c r="C27" i="51"/>
  <c r="O78" i="50"/>
  <c r="O77" i="50"/>
  <c r="O76" i="50"/>
  <c r="O75" i="50"/>
  <c r="O74" i="50"/>
  <c r="O73" i="50"/>
  <c r="O72" i="50"/>
  <c r="O71" i="50"/>
  <c r="O70" i="50"/>
  <c r="O69" i="50"/>
  <c r="O68" i="50"/>
  <c r="O67" i="50"/>
  <c r="O66" i="50"/>
  <c r="O65" i="50"/>
  <c r="O64" i="50"/>
  <c r="O63" i="50"/>
  <c r="O62" i="50"/>
  <c r="O61" i="50"/>
  <c r="O60" i="50"/>
  <c r="O59" i="50"/>
  <c r="O58" i="50"/>
  <c r="O57" i="50"/>
  <c r="H33" i="50"/>
  <c r="G33" i="50"/>
  <c r="F33" i="50"/>
  <c r="E33" i="50"/>
  <c r="D33" i="50"/>
  <c r="C33" i="50"/>
  <c r="C32" i="50"/>
  <c r="D32" i="50" s="1"/>
  <c r="E32" i="50" s="1"/>
  <c r="F32" i="50" s="1"/>
  <c r="G32" i="50" s="1"/>
  <c r="H32" i="50" s="1"/>
  <c r="H29" i="50"/>
  <c r="G29" i="50"/>
  <c r="F29" i="50"/>
  <c r="E29" i="50"/>
  <c r="D29" i="50"/>
  <c r="C29" i="50"/>
  <c r="G28" i="50"/>
  <c r="F28" i="50"/>
  <c r="E28" i="50"/>
  <c r="H27" i="50"/>
  <c r="H28" i="50" s="1"/>
  <c r="G27" i="50"/>
  <c r="F27" i="50"/>
  <c r="E27" i="50"/>
  <c r="D27" i="50"/>
  <c r="D28" i="50" s="1"/>
  <c r="C27" i="50"/>
  <c r="C28" i="50" s="1"/>
  <c r="I20" i="44" l="1"/>
  <c r="O78" i="47" l="1"/>
  <c r="O77" i="47"/>
  <c r="O76" i="47"/>
  <c r="O75" i="47"/>
  <c r="O74" i="47"/>
  <c r="O73" i="47"/>
  <c r="O72" i="47"/>
  <c r="O71" i="47"/>
  <c r="O70" i="47"/>
  <c r="O69" i="47"/>
  <c r="O68" i="47"/>
  <c r="O67" i="47"/>
  <c r="O66" i="47"/>
  <c r="O65" i="47"/>
  <c r="O64" i="47"/>
  <c r="O63" i="47"/>
  <c r="O62" i="47"/>
  <c r="O61" i="47"/>
  <c r="O60" i="47"/>
  <c r="O59" i="47"/>
  <c r="O58" i="47"/>
  <c r="O57" i="47"/>
  <c r="H33" i="47"/>
  <c r="G33" i="47"/>
  <c r="F33" i="47"/>
  <c r="E33" i="47"/>
  <c r="D33" i="47"/>
  <c r="C33" i="47"/>
  <c r="C32" i="47"/>
  <c r="D32" i="47" s="1"/>
  <c r="E32" i="47" s="1"/>
  <c r="F32" i="47" s="1"/>
  <c r="G32" i="47" s="1"/>
  <c r="H32" i="47" s="1"/>
  <c r="H29" i="47"/>
  <c r="G29" i="47"/>
  <c r="F29" i="47"/>
  <c r="E29" i="47"/>
  <c r="D29" i="47"/>
  <c r="C29" i="47"/>
  <c r="E28" i="47"/>
  <c r="H27" i="47"/>
  <c r="H28" i="47" s="1"/>
  <c r="G27" i="47"/>
  <c r="G28" i="47" s="1"/>
  <c r="F27" i="47"/>
  <c r="F28" i="47" s="1"/>
  <c r="E27" i="47"/>
  <c r="D27" i="47"/>
  <c r="D28" i="47" s="1"/>
  <c r="C27" i="47"/>
  <c r="C28" i="47" s="1"/>
  <c r="O78" i="46"/>
  <c r="O77" i="46"/>
  <c r="O76" i="46"/>
  <c r="O75" i="46"/>
  <c r="O74" i="46"/>
  <c r="O73" i="46"/>
  <c r="O72" i="46"/>
  <c r="O71" i="46"/>
  <c r="O70" i="46"/>
  <c r="O69" i="46"/>
  <c r="O68" i="46"/>
  <c r="O67" i="46"/>
  <c r="O66" i="46"/>
  <c r="O65" i="46"/>
  <c r="O64" i="46"/>
  <c r="O63" i="46"/>
  <c r="O62" i="46"/>
  <c r="O61" i="46"/>
  <c r="O60" i="46"/>
  <c r="O59" i="46"/>
  <c r="O58" i="46"/>
  <c r="O57" i="46"/>
  <c r="H33" i="46"/>
  <c r="G33" i="46"/>
  <c r="F33" i="46"/>
  <c r="E33" i="46"/>
  <c r="D33" i="46"/>
  <c r="C33" i="46"/>
  <c r="C32" i="46"/>
  <c r="D32" i="46" s="1"/>
  <c r="E32" i="46" s="1"/>
  <c r="F32" i="46" s="1"/>
  <c r="G32" i="46" s="1"/>
  <c r="H32" i="46" s="1"/>
  <c r="H29" i="46"/>
  <c r="G29" i="46"/>
  <c r="F29" i="46"/>
  <c r="E29" i="46"/>
  <c r="D29" i="46"/>
  <c r="C29" i="46"/>
  <c r="G28" i="46"/>
  <c r="F28" i="46"/>
  <c r="C28" i="46"/>
  <c r="H27" i="46"/>
  <c r="H28" i="46" s="1"/>
  <c r="G27" i="46"/>
  <c r="F27" i="46"/>
  <c r="E27" i="46"/>
  <c r="E28" i="46" s="1"/>
  <c r="D27" i="46"/>
  <c r="D28" i="46" s="1"/>
  <c r="C27" i="46"/>
  <c r="O78" i="44"/>
  <c r="O77" i="44"/>
  <c r="O76" i="44"/>
  <c r="O75" i="44"/>
  <c r="O74" i="44"/>
  <c r="O73" i="44"/>
  <c r="O72" i="44"/>
  <c r="O71" i="44"/>
  <c r="O70" i="44"/>
  <c r="O69" i="44"/>
  <c r="O68" i="44"/>
  <c r="O67" i="44"/>
  <c r="O66" i="44"/>
  <c r="O65" i="44"/>
  <c r="O64" i="44"/>
  <c r="O63" i="44"/>
  <c r="O62" i="44"/>
  <c r="O61" i="44"/>
  <c r="O60" i="44"/>
  <c r="O59" i="44"/>
  <c r="O58" i="44"/>
  <c r="O57" i="44"/>
  <c r="H33" i="44"/>
  <c r="G33" i="44"/>
  <c r="F33" i="44"/>
  <c r="E33" i="44"/>
  <c r="D33" i="44"/>
  <c r="C33" i="44"/>
  <c r="C32" i="44"/>
  <c r="D32" i="44" s="1"/>
  <c r="E32" i="44" s="1"/>
  <c r="F32" i="44" s="1"/>
  <c r="G32" i="44" s="1"/>
  <c r="H32" i="44" s="1"/>
  <c r="H29" i="44"/>
  <c r="G29" i="44"/>
  <c r="F29" i="44"/>
  <c r="E29" i="44"/>
  <c r="D29" i="44"/>
  <c r="C29" i="44"/>
  <c r="H28" i="44"/>
  <c r="H27" i="44"/>
  <c r="G27" i="44"/>
  <c r="G28" i="44" s="1"/>
  <c r="F27" i="44"/>
  <c r="F28" i="44" s="1"/>
  <c r="E27" i="44"/>
  <c r="E28" i="44" s="1"/>
  <c r="D27" i="44"/>
  <c r="D28" i="44" s="1"/>
  <c r="C27" i="44"/>
  <c r="C28" i="44" s="1"/>
  <c r="O78" i="43"/>
  <c r="O77" i="43"/>
  <c r="O76" i="43"/>
  <c r="O75" i="43"/>
  <c r="O74" i="43"/>
  <c r="O73" i="43"/>
  <c r="O72" i="43"/>
  <c r="O71" i="43"/>
  <c r="O70" i="43"/>
  <c r="O69" i="43"/>
  <c r="O68" i="43"/>
  <c r="O67" i="43"/>
  <c r="O66" i="43"/>
  <c r="O65" i="43"/>
  <c r="O64" i="43"/>
  <c r="O63" i="43"/>
  <c r="O62" i="43"/>
  <c r="O61" i="43"/>
  <c r="O60" i="43"/>
  <c r="O59" i="43"/>
  <c r="O58" i="43"/>
  <c r="O57" i="43"/>
  <c r="H33" i="43"/>
  <c r="G33" i="43"/>
  <c r="F33" i="43"/>
  <c r="E33" i="43"/>
  <c r="D33" i="43"/>
  <c r="C33" i="43"/>
  <c r="D32" i="43"/>
  <c r="E32" i="43" s="1"/>
  <c r="F32" i="43" s="1"/>
  <c r="G32" i="43" s="1"/>
  <c r="H32" i="43" s="1"/>
  <c r="C32" i="43"/>
  <c r="H29" i="43"/>
  <c r="G29" i="43"/>
  <c r="F29" i="43"/>
  <c r="E29" i="43"/>
  <c r="D29" i="43"/>
  <c r="C29" i="43"/>
  <c r="C28" i="43"/>
  <c r="H27" i="43"/>
  <c r="H28" i="43" s="1"/>
  <c r="G27" i="43"/>
  <c r="G28" i="43" s="1"/>
  <c r="F27" i="43"/>
  <c r="F28" i="43" s="1"/>
  <c r="E27" i="43"/>
  <c r="E28" i="43" s="1"/>
  <c r="D27" i="43"/>
  <c r="D28" i="43" s="1"/>
  <c r="C27" i="43"/>
  <c r="O78" i="42"/>
  <c r="O77" i="42"/>
  <c r="O76" i="42"/>
  <c r="O75" i="42"/>
  <c r="O74" i="42"/>
  <c r="O73" i="42"/>
  <c r="O72" i="42"/>
  <c r="O71" i="42"/>
  <c r="O70" i="42"/>
  <c r="O69" i="42"/>
  <c r="O68" i="42"/>
  <c r="O67" i="42"/>
  <c r="O66" i="42"/>
  <c r="O65" i="42"/>
  <c r="O64" i="42"/>
  <c r="O63" i="42"/>
  <c r="O62" i="42"/>
  <c r="O61" i="42"/>
  <c r="O60" i="42"/>
  <c r="O59" i="42"/>
  <c r="O58" i="42"/>
  <c r="O57" i="42"/>
  <c r="H33" i="42"/>
  <c r="G33" i="42"/>
  <c r="F33" i="42"/>
  <c r="E33" i="42"/>
  <c r="D33" i="42"/>
  <c r="C33" i="42"/>
  <c r="C32" i="42"/>
  <c r="D32" i="42" s="1"/>
  <c r="E32" i="42" s="1"/>
  <c r="F32" i="42" s="1"/>
  <c r="G32" i="42" s="1"/>
  <c r="H32" i="42" s="1"/>
  <c r="H29" i="42"/>
  <c r="G29" i="42"/>
  <c r="F29" i="42"/>
  <c r="E29" i="42"/>
  <c r="D29" i="42"/>
  <c r="C29" i="42"/>
  <c r="F28" i="42"/>
  <c r="H27" i="42"/>
  <c r="H28" i="42" s="1"/>
  <c r="G27" i="42"/>
  <c r="G28" i="42" s="1"/>
  <c r="F27" i="42"/>
  <c r="E27" i="42"/>
  <c r="E28" i="42" s="1"/>
  <c r="D27" i="42"/>
  <c r="D28" i="42" s="1"/>
  <c r="C27" i="42"/>
  <c r="C28" i="42" s="1"/>
  <c r="O78" i="41"/>
  <c r="O77" i="41"/>
  <c r="O76" i="41"/>
  <c r="O75" i="41"/>
  <c r="O74" i="41"/>
  <c r="O73" i="41"/>
  <c r="O72" i="41"/>
  <c r="O71" i="41"/>
  <c r="O70" i="41"/>
  <c r="O69" i="41"/>
  <c r="O68" i="41"/>
  <c r="O67" i="41"/>
  <c r="O66" i="41"/>
  <c r="O65" i="41"/>
  <c r="O64" i="41"/>
  <c r="O63" i="41"/>
  <c r="O62" i="41"/>
  <c r="O61" i="41"/>
  <c r="O60" i="41"/>
  <c r="O59" i="41"/>
  <c r="O58" i="41"/>
  <c r="O57" i="41"/>
  <c r="H33" i="41"/>
  <c r="G33" i="41"/>
  <c r="F33" i="41"/>
  <c r="E33" i="41"/>
  <c r="D33" i="41"/>
  <c r="C33" i="41"/>
  <c r="C32" i="41"/>
  <c r="D32" i="41" s="1"/>
  <c r="E32" i="41" s="1"/>
  <c r="F32" i="41" s="1"/>
  <c r="G32" i="41" s="1"/>
  <c r="H32" i="41" s="1"/>
  <c r="H29" i="41"/>
  <c r="G29" i="41"/>
  <c r="F29" i="41"/>
  <c r="E29" i="41"/>
  <c r="H28" i="41"/>
  <c r="G28" i="41"/>
  <c r="D28" i="41"/>
  <c r="H27" i="41"/>
  <c r="G27" i="41"/>
  <c r="F27" i="41"/>
  <c r="F28" i="41" s="1"/>
  <c r="E27" i="41"/>
  <c r="E28" i="41" s="1"/>
  <c r="D27" i="41"/>
  <c r="C27" i="41"/>
  <c r="C28" i="41" s="1"/>
  <c r="O78" i="37"/>
  <c r="O77" i="37"/>
  <c r="O76" i="37"/>
  <c r="O75" i="37"/>
  <c r="O74" i="37"/>
  <c r="O73" i="37"/>
  <c r="O72" i="37"/>
  <c r="O71" i="37"/>
  <c r="O70" i="37"/>
  <c r="O69" i="37"/>
  <c r="O68" i="37"/>
  <c r="O67" i="37"/>
  <c r="O66" i="37"/>
  <c r="O65" i="37"/>
  <c r="O64" i="37"/>
  <c r="O63" i="37"/>
  <c r="O62" i="37"/>
  <c r="O61" i="37"/>
  <c r="O60" i="37"/>
  <c r="O59" i="37"/>
  <c r="O58" i="37"/>
  <c r="O57" i="37"/>
  <c r="H33" i="37"/>
  <c r="G33" i="37"/>
  <c r="F33" i="37"/>
  <c r="E33" i="37"/>
  <c r="D33" i="37"/>
  <c r="C33" i="37"/>
  <c r="C32" i="37"/>
  <c r="D32" i="37" s="1"/>
  <c r="E32" i="37" s="1"/>
  <c r="F32" i="37" s="1"/>
  <c r="G32" i="37" s="1"/>
  <c r="H32" i="37" s="1"/>
  <c r="H29" i="37"/>
  <c r="G29" i="37"/>
  <c r="F29" i="37"/>
  <c r="E29" i="37"/>
  <c r="D29" i="37"/>
  <c r="C29" i="37"/>
  <c r="H27" i="37"/>
  <c r="H28" i="37" s="1"/>
  <c r="G27" i="37"/>
  <c r="G28" i="37" s="1"/>
  <c r="F27" i="37"/>
  <c r="F28" i="37" s="1"/>
  <c r="E27" i="37"/>
  <c r="E28" i="37" s="1"/>
  <c r="D27" i="37"/>
  <c r="D28" i="37" s="1"/>
  <c r="C27" i="37"/>
  <c r="C28" i="37" s="1"/>
  <c r="O59" i="6" l="1"/>
  <c r="O62" i="6"/>
  <c r="O63" i="6"/>
  <c r="O57" i="6"/>
  <c r="O58" i="6"/>
  <c r="O60" i="6"/>
  <c r="O64" i="6"/>
  <c r="O66" i="6"/>
  <c r="B58" i="6"/>
  <c r="C58" i="6"/>
  <c r="D58" i="6"/>
  <c r="E58" i="6"/>
  <c r="F58" i="6"/>
  <c r="G58" i="6"/>
  <c r="H58" i="6"/>
  <c r="I58" i="6"/>
  <c r="J58" i="6"/>
  <c r="K58" i="6"/>
  <c r="L58" i="6"/>
  <c r="M58" i="6"/>
  <c r="N58" i="6"/>
  <c r="B59" i="6"/>
  <c r="C59" i="6"/>
  <c r="D59" i="6"/>
  <c r="E59" i="6"/>
  <c r="F59" i="6"/>
  <c r="G59" i="6"/>
  <c r="H59" i="6"/>
  <c r="I59" i="6"/>
  <c r="J59" i="6"/>
  <c r="K59" i="6"/>
  <c r="L59" i="6"/>
  <c r="M59" i="6"/>
  <c r="N59" i="6"/>
  <c r="B60" i="6"/>
  <c r="C60" i="6"/>
  <c r="D60" i="6"/>
  <c r="E60" i="6"/>
  <c r="F60" i="6"/>
  <c r="G60" i="6"/>
  <c r="H60" i="6"/>
  <c r="I60" i="6"/>
  <c r="J60" i="6"/>
  <c r="K60" i="6"/>
  <c r="L60" i="6"/>
  <c r="M60" i="6"/>
  <c r="N60" i="6"/>
  <c r="B61" i="6"/>
  <c r="C61" i="6"/>
  <c r="D61" i="6"/>
  <c r="E61" i="6"/>
  <c r="F61" i="6"/>
  <c r="G61" i="6"/>
  <c r="H61" i="6"/>
  <c r="I61" i="6"/>
  <c r="J61" i="6"/>
  <c r="K61" i="6"/>
  <c r="L61" i="6"/>
  <c r="M61" i="6"/>
  <c r="N61" i="6"/>
  <c r="O61" i="6"/>
  <c r="B62" i="6"/>
  <c r="C62" i="6"/>
  <c r="D62" i="6"/>
  <c r="E62" i="6"/>
  <c r="F62" i="6"/>
  <c r="G62" i="6"/>
  <c r="H62" i="6"/>
  <c r="I62" i="6"/>
  <c r="J62" i="6"/>
  <c r="K62" i="6"/>
  <c r="L62" i="6"/>
  <c r="M62" i="6"/>
  <c r="N62" i="6"/>
  <c r="B63" i="6"/>
  <c r="C63" i="6"/>
  <c r="D63" i="6"/>
  <c r="E63" i="6"/>
  <c r="F63" i="6"/>
  <c r="G63" i="6"/>
  <c r="H63" i="6"/>
  <c r="I63" i="6"/>
  <c r="J63" i="6"/>
  <c r="K63" i="6"/>
  <c r="L63" i="6"/>
  <c r="M63" i="6"/>
  <c r="N63" i="6"/>
  <c r="B64" i="6"/>
  <c r="C64" i="6"/>
  <c r="D64" i="6"/>
  <c r="E64" i="6"/>
  <c r="F64" i="6"/>
  <c r="G64" i="6"/>
  <c r="H64" i="6"/>
  <c r="I64" i="6"/>
  <c r="J64" i="6"/>
  <c r="K64" i="6"/>
  <c r="L64" i="6"/>
  <c r="M64" i="6"/>
  <c r="N64" i="6"/>
  <c r="B65" i="6"/>
  <c r="C65" i="6"/>
  <c r="D65" i="6"/>
  <c r="E65" i="6"/>
  <c r="F65" i="6"/>
  <c r="G65" i="6"/>
  <c r="H65" i="6"/>
  <c r="I65" i="6"/>
  <c r="J65" i="6"/>
  <c r="K65" i="6"/>
  <c r="L65" i="6"/>
  <c r="M65" i="6"/>
  <c r="N65" i="6"/>
  <c r="O65" i="6"/>
  <c r="B66" i="6"/>
  <c r="C66" i="6"/>
  <c r="D66" i="6"/>
  <c r="E66" i="6"/>
  <c r="F66" i="6"/>
  <c r="G66" i="6"/>
  <c r="H66" i="6"/>
  <c r="I66" i="6"/>
  <c r="J66" i="6"/>
  <c r="K66" i="6"/>
  <c r="L66" i="6"/>
  <c r="M66" i="6"/>
  <c r="N66" i="6"/>
  <c r="B67" i="6"/>
  <c r="C67" i="6"/>
  <c r="D67" i="6"/>
  <c r="E67" i="6"/>
  <c r="F67" i="6"/>
  <c r="G67" i="6"/>
  <c r="H67" i="6"/>
  <c r="I67" i="6"/>
  <c r="J67" i="6"/>
  <c r="K67" i="6"/>
  <c r="L67" i="6"/>
  <c r="M67" i="6"/>
  <c r="N67" i="6"/>
  <c r="O67" i="6"/>
  <c r="B68" i="6"/>
  <c r="C68" i="6"/>
  <c r="D68" i="6"/>
  <c r="E68" i="6"/>
  <c r="F68" i="6"/>
  <c r="G68" i="6"/>
  <c r="H68" i="6"/>
  <c r="I68" i="6"/>
  <c r="J68" i="6"/>
  <c r="K68" i="6"/>
  <c r="L68" i="6"/>
  <c r="M68" i="6"/>
  <c r="N68" i="6"/>
  <c r="O68" i="6"/>
  <c r="B69" i="6"/>
  <c r="C69" i="6"/>
  <c r="D69" i="6"/>
  <c r="E69" i="6"/>
  <c r="F69" i="6"/>
  <c r="G69" i="6"/>
  <c r="H69" i="6"/>
  <c r="I69" i="6"/>
  <c r="J69" i="6"/>
  <c r="K69" i="6"/>
  <c r="L69" i="6"/>
  <c r="M69" i="6"/>
  <c r="N69" i="6"/>
  <c r="O69" i="6"/>
  <c r="B70" i="6"/>
  <c r="C70" i="6"/>
  <c r="D70" i="6"/>
  <c r="E70" i="6"/>
  <c r="F70" i="6"/>
  <c r="G70" i="6"/>
  <c r="H70" i="6"/>
  <c r="I70" i="6"/>
  <c r="J70" i="6"/>
  <c r="K70" i="6"/>
  <c r="L70" i="6"/>
  <c r="M70" i="6"/>
  <c r="N70" i="6"/>
  <c r="O70" i="6"/>
  <c r="B71" i="6"/>
  <c r="C71" i="6"/>
  <c r="D71" i="6"/>
  <c r="E71" i="6"/>
  <c r="F71" i="6"/>
  <c r="G71" i="6"/>
  <c r="H71" i="6"/>
  <c r="I71" i="6"/>
  <c r="J71" i="6"/>
  <c r="K71" i="6"/>
  <c r="L71" i="6"/>
  <c r="M71" i="6"/>
  <c r="N71" i="6"/>
  <c r="O71" i="6"/>
  <c r="B72" i="6"/>
  <c r="C72" i="6"/>
  <c r="D72" i="6"/>
  <c r="E72" i="6"/>
  <c r="F72" i="6"/>
  <c r="G72" i="6"/>
  <c r="H72" i="6"/>
  <c r="I72" i="6"/>
  <c r="J72" i="6"/>
  <c r="K72" i="6"/>
  <c r="L72" i="6"/>
  <c r="M72" i="6"/>
  <c r="N72" i="6"/>
  <c r="O72" i="6"/>
  <c r="B73" i="6"/>
  <c r="C73" i="6"/>
  <c r="D73" i="6"/>
  <c r="E73" i="6"/>
  <c r="F73" i="6"/>
  <c r="G73" i="6"/>
  <c r="H73" i="6"/>
  <c r="I73" i="6"/>
  <c r="J73" i="6"/>
  <c r="K73" i="6"/>
  <c r="L73" i="6"/>
  <c r="M73" i="6"/>
  <c r="N73" i="6"/>
  <c r="O73" i="6"/>
  <c r="B74" i="6"/>
  <c r="C74" i="6"/>
  <c r="D74" i="6"/>
  <c r="E74" i="6"/>
  <c r="F74" i="6"/>
  <c r="G74" i="6"/>
  <c r="H74" i="6"/>
  <c r="I74" i="6"/>
  <c r="J74" i="6"/>
  <c r="K74" i="6"/>
  <c r="L74" i="6"/>
  <c r="M74" i="6"/>
  <c r="N74" i="6"/>
  <c r="O74" i="6"/>
  <c r="B75" i="6"/>
  <c r="C75" i="6"/>
  <c r="D75" i="6"/>
  <c r="E75" i="6"/>
  <c r="F75" i="6"/>
  <c r="G75" i="6"/>
  <c r="H75" i="6"/>
  <c r="I75" i="6"/>
  <c r="J75" i="6"/>
  <c r="K75" i="6"/>
  <c r="L75" i="6"/>
  <c r="M75" i="6"/>
  <c r="N75" i="6"/>
  <c r="O75" i="6"/>
  <c r="B76" i="6"/>
  <c r="C76" i="6"/>
  <c r="D76" i="6"/>
  <c r="E76" i="6"/>
  <c r="F76" i="6"/>
  <c r="G76" i="6"/>
  <c r="H76" i="6"/>
  <c r="I76" i="6"/>
  <c r="J76" i="6"/>
  <c r="K76" i="6"/>
  <c r="L76" i="6"/>
  <c r="M76" i="6"/>
  <c r="N76" i="6"/>
  <c r="O76" i="6"/>
  <c r="C57" i="6"/>
  <c r="D57" i="6"/>
  <c r="E57" i="6"/>
  <c r="F57" i="6"/>
  <c r="G57" i="6"/>
  <c r="H57" i="6"/>
  <c r="I57" i="6"/>
  <c r="J57" i="6"/>
  <c r="K57" i="6"/>
  <c r="L57" i="6"/>
  <c r="M57" i="6"/>
  <c r="N57" i="6"/>
  <c r="B57" i="6"/>
  <c r="G50" i="6"/>
  <c r="L38" i="6"/>
  <c r="L41" i="6"/>
  <c r="L44" i="6"/>
  <c r="L47" i="6"/>
  <c r="L50" i="6"/>
  <c r="L35" i="6"/>
  <c r="G38" i="6"/>
  <c r="G41" i="6"/>
  <c r="G44" i="6"/>
  <c r="G47" i="6"/>
  <c r="G35" i="6"/>
  <c r="D31" i="6"/>
  <c r="E31" i="6"/>
  <c r="F31" i="6"/>
  <c r="G31" i="6"/>
  <c r="H31" i="6"/>
  <c r="C31" i="6"/>
  <c r="B27" i="6"/>
  <c r="C26" i="6"/>
  <c r="D26" i="6"/>
  <c r="E26" i="6"/>
  <c r="F26" i="6"/>
  <c r="G26" i="6"/>
  <c r="H26" i="6"/>
  <c r="B26" i="6"/>
  <c r="J20" i="6"/>
  <c r="E28" i="6" s="1"/>
  <c r="I20" i="6"/>
  <c r="H20" i="6"/>
  <c r="G20" i="6"/>
  <c r="F20" i="6"/>
  <c r="E20" i="6"/>
  <c r="D20" i="6"/>
  <c r="C20" i="6"/>
  <c r="B20" i="6"/>
  <c r="F15" i="6"/>
  <c r="F13" i="6"/>
  <c r="F11" i="6"/>
  <c r="F9" i="6"/>
  <c r="F7" i="6"/>
  <c r="F5" i="6"/>
  <c r="C15" i="6"/>
  <c r="C13" i="6"/>
  <c r="C11" i="6"/>
  <c r="C9" i="6"/>
  <c r="C7" i="6"/>
  <c r="C29" i="6" s="1"/>
  <c r="C5" i="6"/>
  <c r="H33" i="6"/>
  <c r="G33" i="6"/>
  <c r="F33" i="6"/>
  <c r="E33" i="6"/>
  <c r="D33" i="6"/>
  <c r="C33" i="6"/>
  <c r="H29" i="6"/>
  <c r="G29" i="6"/>
  <c r="F29" i="6"/>
  <c r="E29" i="6"/>
  <c r="D29" i="6"/>
  <c r="G27" i="6"/>
  <c r="E27" i="6"/>
  <c r="C32" i="6"/>
  <c r="D27" i="6"/>
  <c r="C27" i="6"/>
  <c r="H27" i="6"/>
  <c r="F27" i="6"/>
  <c r="E32" i="6"/>
  <c r="D32" i="6"/>
  <c r="F32" i="6"/>
  <c r="G32" i="6"/>
  <c r="H32" i="6"/>
  <c r="H28" i="6" l="1"/>
  <c r="D28" i="6"/>
  <c r="G28" i="6"/>
  <c r="F28" i="6"/>
  <c r="C28" i="6"/>
</calcChain>
</file>

<file path=xl/comments1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10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11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  <comment ref="B27" authorId="0">
      <text>
        <r>
          <rPr>
            <b/>
            <sz val="9"/>
            <color indexed="81"/>
            <rFont val="Tahoma"/>
            <family val="2"/>
          </rPr>
          <t xml:space="preserve">Se obtiene de la resta de la meta del año con la línea base (CRECIENTE) </t>
        </r>
      </text>
    </comment>
  </commentList>
</comments>
</file>

<file path=xl/comments2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3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4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5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6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7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8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comments9.xml><?xml version="1.0" encoding="utf-8"?>
<comments xmlns="http://schemas.openxmlformats.org/spreadsheetml/2006/main">
  <authors>
    <author>CAROL VIVIANA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CAROL VIVIANA:</t>
        </r>
        <r>
          <rPr>
            <sz val="9"/>
            <color indexed="81"/>
            <rFont val="Tahoma"/>
            <family val="2"/>
          </rPr>
          <t xml:space="preserve">
REGISTRE EL NOMBRE DE ACUERDO AL REGISTRO EN EL BANCO DE PROYECTOS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Esta casilla es diligenciada por Planeación.</t>
        </r>
      </text>
    </comment>
    <comment ref="D19" authorId="0">
      <text>
        <r>
          <rPr>
            <b/>
            <sz val="9"/>
            <color indexed="81"/>
            <rFont val="Tahoma"/>
            <family val="2"/>
          </rPr>
          <t>Registrar que se pretende lograr</t>
        </r>
      </text>
    </comment>
    <comment ref="E19" authorId="0">
      <text>
        <r>
          <rPr>
            <b/>
            <sz val="9"/>
            <color indexed="81"/>
            <rFont val="Tahoma"/>
            <family val="2"/>
          </rPr>
          <t>Defina en números hasta donde se pretende llegar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 xml:space="preserve">ESTE PUEDE SER: 
PORCENTAJE, TIEMPO, LONGITUD, </t>
        </r>
      </text>
    </comment>
    <comment ref="G19" authorId="0">
      <text>
        <r>
          <rPr>
            <b/>
            <sz val="9"/>
            <color indexed="81"/>
            <rFont val="Tahoma"/>
            <family val="2"/>
          </rPr>
          <t xml:space="preserve">registre la fórmula </t>
        </r>
      </text>
    </comment>
  </commentList>
</comments>
</file>

<file path=xl/sharedStrings.xml><?xml version="1.0" encoding="utf-8"?>
<sst xmlns="http://schemas.openxmlformats.org/spreadsheetml/2006/main" count="955" uniqueCount="208">
  <si>
    <t>Versión 1</t>
  </si>
  <si>
    <t>Página 1 de 1</t>
  </si>
  <si>
    <t>FEBRERO</t>
  </si>
  <si>
    <t>ABRIL</t>
  </si>
  <si>
    <t>JUNIO</t>
  </si>
  <si>
    <t>AGOSTO</t>
  </si>
  <si>
    <t>OCTUBRE</t>
  </si>
  <si>
    <t>DICIEMBRE</t>
  </si>
  <si>
    <t>GRÁFICO</t>
  </si>
  <si>
    <t>PLAN DE ACCIÓN (AÑO)</t>
  </si>
  <si>
    <t>UNIDAD EJECUTORA</t>
  </si>
  <si>
    <t>DIMENSIÓN</t>
  </si>
  <si>
    <t>OBJETIVO ESTRATÉGICO</t>
  </si>
  <si>
    <t>SECTOR</t>
  </si>
  <si>
    <t>OBJETIVO SECTORIAL</t>
  </si>
  <si>
    <t>PROGRAMA</t>
  </si>
  <si>
    <t>SUBPROGRAMA</t>
  </si>
  <si>
    <t>PRODUCTOS ESPERADOS</t>
  </si>
  <si>
    <t>DATOS GENERALES</t>
  </si>
  <si>
    <t>NOMBRE PROYECTO Y No. DE REGISTRO DEL BANCO DE PROYECTOS</t>
  </si>
  <si>
    <t>LINEA BASE</t>
  </si>
  <si>
    <t>METAS</t>
  </si>
  <si>
    <t>DESCRIPCIÓN</t>
  </si>
  <si>
    <t>VALOR</t>
  </si>
  <si>
    <t>UNIDAD DE MEDIDA</t>
  </si>
  <si>
    <t>DESCRIPCIÓN DE ACTIVIDADES</t>
  </si>
  <si>
    <t>CRONOGRAMA DE ACTIVIDADES</t>
  </si>
  <si>
    <t>TIEMPO TOTAL PROGRAMADO
(MESES)</t>
  </si>
  <si>
    <t>E</t>
  </si>
  <si>
    <t>F</t>
  </si>
  <si>
    <t>M</t>
  </si>
  <si>
    <t>A</t>
  </si>
  <si>
    <t>J</t>
  </si>
  <si>
    <t>S</t>
  </si>
  <si>
    <t>O</t>
  </si>
  <si>
    <t>N</t>
  </si>
  <si>
    <t>D</t>
  </si>
  <si>
    <t>MEDICIÓN DEL INDICADOR</t>
  </si>
  <si>
    <t>CUMPLIMIENTO AÑO VIGENTE</t>
  </si>
  <si>
    <t>PONDERADO</t>
  </si>
  <si>
    <t>INDICADOR DEL PROYECTO</t>
  </si>
  <si>
    <t>No. CONTRATO CONVENIO U ORDEN</t>
  </si>
  <si>
    <t>VALOR APROPIADO (CRP)</t>
  </si>
  <si>
    <t>CUMPLIMIENTO PRESUPUESTAL</t>
  </si>
  <si>
    <t>PRESUPUESTO EJECUTADO</t>
  </si>
  <si>
    <t>RESULTADOS ESPERADOS</t>
  </si>
  <si>
    <t>DIRECCIONAMIENTO Y PLANEACIÓN ESTRATÉGICA</t>
  </si>
  <si>
    <t>F - DPE - 190 - 03</t>
  </si>
  <si>
    <t>PLAN DE ACCIÓN</t>
  </si>
  <si>
    <t>1 BIMESTRE</t>
  </si>
  <si>
    <t>4 BIMESTRE</t>
  </si>
  <si>
    <t>6 BIMESTRE</t>
  </si>
  <si>
    <t>ANÁLISIS DE DATOS</t>
  </si>
  <si>
    <t>ACCIONES DE MEJORA</t>
  </si>
  <si>
    <t>2 BIMESTRE</t>
  </si>
  <si>
    <t>3 BIMESTRE</t>
  </si>
  <si>
    <t xml:space="preserve">5 BIMESTRE </t>
  </si>
  <si>
    <t>MEDICIÓN DE EFICACIA PRESUPUESTAL</t>
  </si>
  <si>
    <t>MEDICIÓN DE EFICACIA DEL PROYECTO</t>
  </si>
  <si>
    <t>VARIABLES</t>
  </si>
  <si>
    <t>META RESULTADO ESPERADO</t>
  </si>
  <si>
    <t>Creciente / Decreciente</t>
  </si>
  <si>
    <t>1 Si es creciente</t>
  </si>
  <si>
    <t>2 Si es decreciente</t>
  </si>
  <si>
    <t>FUENTE ESTRATEGICA DE DESARROLLO</t>
  </si>
  <si>
    <t>POLITICA SECTORIAL</t>
  </si>
  <si>
    <t>OBJETIVO</t>
  </si>
  <si>
    <t>META(S) ESPERADA(S)</t>
  </si>
  <si>
    <t>META ESPERADA DURANTE LA VIGENCIA:</t>
  </si>
  <si>
    <t>Versión: 2</t>
  </si>
  <si>
    <t>ALCALDIA DE POPAYÁN</t>
  </si>
  <si>
    <t xml:space="preserve">INDICADOR </t>
  </si>
  <si>
    <t>GCD - 170</t>
  </si>
  <si>
    <t>MOVILIDAD FUTURA S.A.S</t>
  </si>
  <si>
    <t>2.3.1 GESTION INTEGRAL DEL ESPACIO PÚBLICO</t>
  </si>
  <si>
    <t>2.3.1..1. PLAN DE GESTIÓN INTEGRAL DEL ESPACIO PÚBLICO.</t>
  </si>
  <si>
    <t>MOVILIDAD FUTURA  S.A.S</t>
  </si>
  <si>
    <t>2. FUENTE DESARROLLO ESTRUCTURAL URBANO Y RURAL</t>
  </si>
  <si>
    <t>2.3. ESPACIO PUBLICO</t>
  </si>
  <si>
    <t xml:space="preserve">Desarrollar estrategias que permitan la recuperación, rehabilitación, planeación, gestión, preservación y generación integral
del espacio público, a partir del estímulo al desarrollo del potencial humano de cada ciudadano, mediante la interiorización y
concientización del valor social, económico, cultural, histórico y ambiental del espacio público en el Municipio de Popayán.
</t>
  </si>
  <si>
    <t>SISTEMA ESTRATEGICO DE TRANSPORTE PUBLCIO</t>
  </si>
  <si>
    <t>Metros cuadrados</t>
  </si>
  <si>
    <t>Numero de metros programados</t>
  </si>
  <si>
    <t xml:space="preserve">Mejoraremos las condiciones del espacio público a través de un seguimiento de los procesos de recuperación y sostenibilidad de las áreas intervenidas.
</t>
  </si>
  <si>
    <t xml:space="preserve">Implementar estrategias que propicien la consolidación progresiva de un modelo de desarrollo urbano y rural planificado y sostenible, articulado con la provisión óptima servicios públicos y vivienda, el mejoramiento de la movilidad y la gestión integral del espacio público y del riesgo, bajo la visión de una ciudad compacta y poli-céntrica
con servicios cercanos al ciudadano.
</t>
  </si>
  <si>
    <t>Mejoramiento y/o generación de 140.000 Metros cuadrados de espacio Público. (SEPT)</t>
  </si>
  <si>
    <t xml:space="preserve">Construcción de 15 kilómetros de ciclo vías (SEPT)
</t>
  </si>
  <si>
    <t xml:space="preserve"> Construcción de la Cartilla de espacio público del Municipio. (Mobiliario Urbano).
</t>
  </si>
  <si>
    <t>2.4. SECTOR MOVILIDAD</t>
  </si>
  <si>
    <t xml:space="preserve">2.4.2 SISTEMA ESTRATÉGICO DE TRANSPORTE PÚBLICO DE
PASAJEROS DE POPAYÁN (SETP).
</t>
  </si>
  <si>
    <t xml:space="preserve">Implementar el Sistema Estratégico de Transporte Público de la ciudad de Popayán, para lograr una movilidad segura,
equitativa, integrada, eficiente, accesible y ambientalmente sostenible.
</t>
  </si>
  <si>
    <t xml:space="preserve">Ejecutaremos acciones que contribuyan al mejoramiento progresivo e integral de la
infraestructura para la movilidad priorizada por el Plan Maestro de Movilidad (por formular) y el Sistema Estratégico
de Transporte Público de Pasajeros de Popayán (S.E.T.P.)
</t>
  </si>
  <si>
    <t xml:space="preserve">2.4.2.1 INFRAESTRUCTURAS
DEL SEPT
</t>
  </si>
  <si>
    <t xml:space="preserve">Rehabilitación de vías troncales 28.7 kilómetros
</t>
  </si>
  <si>
    <t xml:space="preserve">Kilómetros de obra intervenidos/
Kilómetros de obra programados
X100
</t>
  </si>
  <si>
    <t xml:space="preserve">Construcción de 12 paraderos con espacio público, 402 paraderos
cubiertos, 42 paraderos demarcados.
</t>
  </si>
  <si>
    <t xml:space="preserve">Paradero diseñados
</t>
  </si>
  <si>
    <t xml:space="preserve">Número de paraderos construidos /
número de paraderos programado
X100
</t>
  </si>
  <si>
    <t xml:space="preserve">Puente vehicular
diseñado.
</t>
  </si>
  <si>
    <t xml:space="preserve">2.4.2.2 IMPLEMENTACIÓN Y
OPERACIÓN DEL SETP.
</t>
  </si>
  <si>
    <t xml:space="preserve">Decreto 3422 del 9 de
Septiembre de 2009.
</t>
  </si>
  <si>
    <t>Mejoramiento y /o Generación de 29.000 Metros Cuadrados.</t>
  </si>
  <si>
    <t xml:space="preserve">4.500 Metros Cuadrados </t>
  </si>
  <si>
    <t>Licitación Pública No. 1 y 2 del 2013.</t>
  </si>
  <si>
    <t>Numero de m2 Ejecutados</t>
  </si>
  <si>
    <t>Documento Generado y Adoptado</t>
  </si>
  <si>
    <t>Documento Programado</t>
  </si>
  <si>
    <t>Cartilla Generada Y Adoptada por la Secretaria de Planeación.</t>
  </si>
  <si>
    <t>Cartilla Generada y Adoptada por la Secretaria de Planeación.</t>
  </si>
  <si>
    <t>Se ha ido desarrollando a partir de los diseños realizados por la Universidad del Cauca.</t>
  </si>
  <si>
    <t>Desarrollado apartir de los diseños realizados por la Universidad del Cauca</t>
  </si>
  <si>
    <t xml:space="preserve">Kilometros de Obra Intervenidos </t>
  </si>
  <si>
    <t>Kilometros de Obra Programados</t>
  </si>
  <si>
    <t>Numero de m2 rehabilitados / Numero de metros programados</t>
  </si>
  <si>
    <t xml:space="preserve">Metros </t>
  </si>
  <si>
    <t>Construccion de  2.300 Metros de Ciclo Vías.</t>
  </si>
  <si>
    <t>Construcción de 2.300 Metros de Ciclo Vias.</t>
  </si>
  <si>
    <t>2027 metros</t>
  </si>
  <si>
    <t xml:space="preserve">Proceso de Licitación </t>
  </si>
  <si>
    <t>Numero de metros Construidos / Numero de metros programados.</t>
  </si>
  <si>
    <t>Documento Generado y Adoptado / Documento Programado</t>
  </si>
  <si>
    <t>Paraderos</t>
  </si>
  <si>
    <t>No. De Paraderos Construidos</t>
  </si>
  <si>
    <t>No. De Paraderos Programados</t>
  </si>
  <si>
    <t>Puente  vehicular</t>
  </si>
  <si>
    <t xml:space="preserve">Puente Construido
</t>
  </si>
  <si>
    <t>Construcción del Nuevo Puente Vehicular del Rios Cauca.</t>
  </si>
  <si>
    <t>Puente Construido</t>
  </si>
  <si>
    <t>Puente Programado</t>
  </si>
  <si>
    <t xml:space="preserve">Construcción del Nuevo Puente Vehicular Río Cauca.
</t>
  </si>
  <si>
    <t xml:space="preserve">1. Diseños </t>
  </si>
  <si>
    <t>2. Compra Predios</t>
  </si>
  <si>
    <t>3. Construcción</t>
  </si>
  <si>
    <t>No. Metros Construidos</t>
  </si>
  <si>
    <t>No. de metros programados</t>
  </si>
  <si>
    <t>1. Diseños del Espacio público.</t>
  </si>
  <si>
    <t>2. Mesas de Trabajo entre Movilidad y Planeación</t>
  </si>
  <si>
    <t>3. Adopción de la Cartilla - Planeación</t>
  </si>
  <si>
    <t>4.2 Kilometros</t>
  </si>
  <si>
    <t>Kilometros</t>
  </si>
  <si>
    <t>Rehabilitación de 4.2 Kilometros de vías trocales.</t>
  </si>
  <si>
    <t>1- Estudios previos, elaboración proyecto pliego de condiciones, publicación de pre y pliegos definitivos, recepción de ofertas y evaluación adjudicación y suscripción de contratos de obra e interventoría.</t>
  </si>
  <si>
    <t>2- Ejecución de obras de rehabilitación vial y de espacios públicos de los tramos viales No. 1, 2 y 2A, 3c, 3D y Rio Cauca</t>
  </si>
  <si>
    <t>3- Supervisión obras de rehabilitación vial y de espacios públicos de los  tramos viales en ejecución.</t>
  </si>
  <si>
    <t>4- Entrega de obras a la comunidad por parte de la administración municipal y Movilidad Futura S.A.S.</t>
  </si>
  <si>
    <r>
      <t xml:space="preserve"> Las cantidades no se concideran las obras ejecutadas por el Municipio de Popayan como contrapartida</t>
    </r>
    <r>
      <rPr>
        <sz val="10"/>
        <color rgb="FFFF0000"/>
        <rFont val="Arial"/>
        <family val="2"/>
      </rPr>
      <t>. La meta deberá quedar así: Rehabilitación de  22.7 kilómetros de vías troncales, hacer ejecutadas en el cuatrenio.</t>
    </r>
  </si>
  <si>
    <t>Contrucción del Puente Vehicular Rios Cauca</t>
  </si>
  <si>
    <t>En Proceso de Licitación</t>
  </si>
  <si>
    <t>1- Elaboración del Plan de Adquisición Predial y Reasentamientos</t>
  </si>
  <si>
    <t>2- Avaluo, compra y titulación de predios</t>
  </si>
  <si>
    <t>3- Estudios previos, elaboración proyecto pliego de condiciones, publicación de pre y pliegos definitivos, recepción de ofertas y evaluación adjudicación y suscripción de contratos de obra e interventoría.</t>
  </si>
  <si>
    <t xml:space="preserve">4- Ejecución de obras de construcción del Puente vehícular </t>
  </si>
  <si>
    <t>5- Supervisión  e interventoria obras del Puente.</t>
  </si>
  <si>
    <t>6- Entrega del puente vehícular  por parte de la administración municipal y Movilidad Futura S.A.S.</t>
  </si>
  <si>
    <r>
      <t xml:space="preserve">Las cantidades no se concideran las obras ejecutadas por el Municipio de Popayan como contrapartida. </t>
    </r>
    <r>
      <rPr>
        <sz val="10"/>
        <color rgb="FFFF0000"/>
        <rFont val="Arial"/>
        <family val="2"/>
      </rPr>
      <t xml:space="preserve">Se solicita Modificación de la Meta de Construcción a 7 Kilometros de Ciclo Vías (SEPT), la meta debe modificarse debido a los resultados arrojados por los diseños detallados realizados por Unicauca. A 2015 se habrán ejecutado solamente 3.1 km. Más 1 km construido por infraestructura.  Total nueva meta: 4.1 km de ciclo vías construidos al final del cuatrienio. </t>
    </r>
  </si>
  <si>
    <t>Valor incluye valor obra y su interventoria.</t>
  </si>
  <si>
    <t xml:space="preserve">Adoptar y Estructurar el Sistema de Gestión y Control de Flota del SETP por
parte de la autoridad de transporte.
</t>
  </si>
  <si>
    <t>Mejoramiento y/o Generacion de 29,000 Metros cuadrados espacio público.</t>
  </si>
  <si>
    <t>Construcción  Paraderos Cubiertos 16 y Paraderos Demarcados 35.</t>
  </si>
  <si>
    <t>Construcción de Paraderos 51 Paraderos.</t>
  </si>
  <si>
    <t>Sistema</t>
  </si>
  <si>
    <t>Adopcion y estructuración del sistema de gestión y control de flota SETP por parte de la autoridad</t>
  </si>
  <si>
    <t>Adopción y estructuración del sistema de gestion y control de flota SETP por Prte de la autoridad del transporte programado</t>
  </si>
  <si>
    <t xml:space="preserve"> </t>
  </si>
  <si>
    <t xml:space="preserve">Formulación, implementación, seguimiento y evaluación del Plan de
Adquisición Predial y Reasentamientos - APR, de acuerdo al marco de política y
a las directrices del Ministerio de Transporte
</t>
  </si>
  <si>
    <t xml:space="preserve">Estructurar 80%  el Sistema de Gestión y Control de Flota del SETP 
</t>
  </si>
  <si>
    <t xml:space="preserve">Estructurar 80%  el Sistema de Gestión y Control de Flota del SETP </t>
  </si>
  <si>
    <t>Predios Adquiridos</t>
  </si>
  <si>
    <t>Predios Programados</t>
  </si>
  <si>
    <t xml:space="preserve">Plan de manejo ambiental
y Reasentamientos
formulado.
</t>
  </si>
  <si>
    <t xml:space="preserve">Formular y apoyar la implementación del PMA con el fin de garantizar la
protección del ambiente urbano y los recursos naturales a los Tramos 1, 2, 2a, en ejecucion 3c, 3d.
</t>
  </si>
  <si>
    <t>Espacio Público</t>
  </si>
  <si>
    <t>Tramo</t>
  </si>
  <si>
    <t>Tramos Programados PMA</t>
  </si>
  <si>
    <t>Tramos en Implementación PMA</t>
  </si>
  <si>
    <t>Tramos en implementación PMA / Tramos programados PMA.</t>
  </si>
  <si>
    <t>Los Tramos 3c, 3d y Puente del Rio Cauca estaran en ejecución su implemetación sera proporcional a la ejecución de los tramos.</t>
  </si>
  <si>
    <t xml:space="preserve">Formular y apoyar la implementación del PMA con el fin de garantizar la
protección del ambiente urbano y los recursos naturales a los Tramos 1, 2, 2a, en ejecucion 3c, 3d sin terminar.
</t>
  </si>
  <si>
    <t>1 -Declaratoria de utilidad pública del proyecto y anuncio del mismo</t>
  </si>
  <si>
    <t>2 -Definición de estrategia de socialización del proyecto</t>
  </si>
  <si>
    <t>3 -Socialización del proyecto en el área de influencia y a afectados prediales, mediante reuniones comunitarias</t>
  </si>
  <si>
    <t>4 -Visitas domicialiarias afectados prediales</t>
  </si>
  <si>
    <t xml:space="preserve">5 -Elaboración de diagnóstico (Levantamiento topográfico, Estudio titulos, Avaluo camercial y estudio socioeconómico),  </t>
  </si>
  <si>
    <t>6- Formulación de ofertas de compra de los predios</t>
  </si>
  <si>
    <t>7- Implementación del APR</t>
  </si>
  <si>
    <t xml:space="preserve">8 -Seguimiento del APR  </t>
  </si>
  <si>
    <t>1- Elaboración de los Porograma de Implementación del Plan de Manejo Ambiental -PIPMA de los tramos a intervenir por cada sector</t>
  </si>
  <si>
    <t>2- Obtención de permisos ambientales (manejo silvicultural- aprovechamiento forestal -ocupación de cauce)</t>
  </si>
  <si>
    <t>3- Revisión y aprobación de PIPMA</t>
  </si>
  <si>
    <t xml:space="preserve">4- Segumiento de los PIPMA </t>
  </si>
  <si>
    <t xml:space="preserve">    -  Gestión Ambiental</t>
  </si>
  <si>
    <t xml:space="preserve">    -  Gestión Social</t>
  </si>
  <si>
    <t xml:space="preserve">   - Manejo Silvicultural, cobertura vegetal y paisajismo</t>
  </si>
  <si>
    <t xml:space="preserve">   - Gestión ambiental en la construcción</t>
  </si>
  <si>
    <t xml:space="preserve">   - Seguridad Industrial y salud ocupacional</t>
  </si>
  <si>
    <t xml:space="preserve">   - Señalización y manejo de tráfico</t>
  </si>
  <si>
    <r>
      <rPr>
        <sz val="10"/>
        <color rgb="FFFF0000"/>
        <rFont val="Arial"/>
        <family val="2"/>
      </rPr>
      <t xml:space="preserve">La meta deberá quedar así: Construcción de 7 paraderos con espacio público,  58 paraderos cubiertos   y 99 paraderos demarcados. </t>
    </r>
    <r>
      <rPr>
        <sz val="10"/>
        <rFont val="Arial"/>
        <family val="2"/>
      </rPr>
      <t>Valor de los paradros esta incluidos en la inversion del espacio publico.</t>
    </r>
  </si>
  <si>
    <t>Planes de Accion Definidos</t>
  </si>
  <si>
    <t>Planes de Accion Adoptados.</t>
  </si>
  <si>
    <t>Plan de Accion</t>
  </si>
  <si>
    <t>Plan de Accion Adoptado / Plan de Accion Definido</t>
  </si>
  <si>
    <t xml:space="preserve">Implementación del plane de acción definido (componente
infraestructura, operacional e institucional.)
</t>
  </si>
  <si>
    <t xml:space="preserve">Plan de Accion </t>
  </si>
  <si>
    <t xml:space="preserve">ADQUISICION DE 550 PREDIOS </t>
  </si>
  <si>
    <t xml:space="preserve">Formulación, implementación, seguimiento y evaluación de un  Plan de
Adquisición Predial y Reasentamientos - APR, de acuerdo al marco de política y
a las directrices del Ministerio de Transporte. (PARA LOS TRAMOS 3, 4, 5 Y 6) a Diciembre de 2.014.
</t>
  </si>
  <si>
    <t xml:space="preserve">Plan </t>
  </si>
  <si>
    <t>Plan ejecutado / Plan Programado</t>
  </si>
  <si>
    <t>Diagonstico general estará para marzo 2014, la formylación del Plan estará para junio 2014 y desde julio hasta diciembre se realizará la implementación. Los recursos financieros de esta meta se reflejan através de los contratos de lo s profesionales adscritos al programade adquisiscion predial y reasentamiento mas el costo de los avaluos comerciales correspondeintes a los predios a adquirir y las compensacioes respectivas para mitgar los impactos socio economicos causados.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</si>
</sst>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&quot;$&quot;\ * #,##0.00_ ;_ &quot;$&quot;\ * \-#,##0.00_ ;_ &quot;$&quot;\ * &quot;-&quot;??_ ;_ @_ "/>
    <numFmt numFmtId="165" formatCode="dd\-mm\-yy"/>
    <numFmt numFmtId="166" formatCode="0.0%"/>
  </numFmts>
  <fonts count="27" x14ac:knownFonts="1">
    <font>
      <sz val="10"/>
      <name val="Arial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b/>
      <sz val="10"/>
      <color indexed="56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b/>
      <sz val="12"/>
      <color indexed="9"/>
      <name val="Arial"/>
      <family val="2"/>
    </font>
    <font>
      <b/>
      <sz val="10"/>
      <color indexed="18"/>
      <name val="Arial"/>
      <family val="2"/>
    </font>
    <font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b/>
      <sz val="10"/>
      <color indexed="10"/>
      <name val="Arial"/>
      <family val="2"/>
    </font>
    <font>
      <b/>
      <sz val="12"/>
      <color indexed="8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0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0" fontId="2" fillId="0" borderId="0"/>
    <xf numFmtId="0" fontId="3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5" fillId="0" borderId="0" applyFont="0" applyFill="0" applyBorder="0" applyAlignment="0" applyProtection="0"/>
  </cellStyleXfs>
  <cellXfs count="298">
    <xf numFmtId="0" fontId="0" fillId="0" borderId="0" xfId="0"/>
    <xf numFmtId="0" fontId="3" fillId="2" borderId="0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/>
    </xf>
    <xf numFmtId="10" fontId="7" fillId="2" borderId="0" xfId="5" applyNumberFormat="1" applyFont="1" applyFill="1" applyBorder="1" applyAlignment="1" applyProtection="1">
      <alignment horizontal="center" vertical="center"/>
      <protection locked="0"/>
    </xf>
    <xf numFmtId="166" fontId="3" fillId="2" borderId="0" xfId="0" applyNumberFormat="1" applyFont="1" applyFill="1" applyBorder="1" applyAlignment="1" applyProtection="1">
      <alignment vertical="center"/>
      <protection locked="0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3" xfId="0" applyNumberFormat="1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9" fontId="6" fillId="0" borderId="5" xfId="5" applyFont="1" applyFill="1" applyBorder="1" applyAlignment="1">
      <alignment horizontal="center" vertical="center"/>
    </xf>
    <xf numFmtId="9" fontId="6" fillId="0" borderId="6" xfId="5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18" fillId="2" borderId="0" xfId="0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5" fillId="3" borderId="7" xfId="4" applyFont="1" applyFill="1" applyBorder="1" applyAlignment="1" applyProtection="1">
      <alignment horizontal="center" vertical="center" wrapText="1"/>
    </xf>
    <xf numFmtId="0" fontId="12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Border="1" applyAlignment="1" applyProtection="1">
      <alignment horizontal="left" vertical="center"/>
    </xf>
    <xf numFmtId="0" fontId="18" fillId="2" borderId="0" xfId="0" applyFont="1" applyFill="1" applyAlignment="1" applyProtection="1">
      <alignment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7" fillId="4" borderId="7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/>
    </xf>
    <xf numFmtId="9" fontId="0" fillId="0" borderId="7" xfId="5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2" borderId="7" xfId="0" applyNumberFormat="1" applyFont="1" applyFill="1" applyBorder="1" applyAlignment="1" applyProtection="1">
      <alignment vertical="center"/>
      <protection locked="0"/>
    </xf>
    <xf numFmtId="1" fontId="6" fillId="0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justify" vertical="center" wrapText="1"/>
    </xf>
    <xf numFmtId="0" fontId="3" fillId="2" borderId="0" xfId="0" applyFont="1" applyFill="1" applyBorder="1" applyAlignment="1">
      <alignment horizontal="justify" vertical="justify" wrapText="1"/>
    </xf>
    <xf numFmtId="166" fontId="4" fillId="2" borderId="0" xfId="0" applyNumberFormat="1" applyFont="1" applyFill="1" applyBorder="1" applyAlignment="1" applyProtection="1">
      <alignment horizontal="center" vertical="center"/>
    </xf>
    <xf numFmtId="0" fontId="18" fillId="2" borderId="7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1" fontId="0" fillId="0" borderId="7" xfId="5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9" fontId="5" fillId="5" borderId="10" xfId="5" applyNumberFormat="1" applyFont="1" applyFill="1" applyBorder="1" applyAlignment="1" applyProtection="1">
      <alignment horizontal="center" vertical="center"/>
    </xf>
    <xf numFmtId="9" fontId="5" fillId="0" borderId="10" xfId="5" applyNumberFormat="1" applyFont="1" applyFill="1" applyBorder="1" applyAlignment="1" applyProtection="1">
      <alignment horizontal="center" vertical="center"/>
    </xf>
    <xf numFmtId="3" fontId="6" fillId="0" borderId="11" xfId="2" applyNumberFormat="1" applyFont="1" applyFill="1" applyBorder="1" applyAlignment="1" applyProtection="1">
      <alignment horizontal="center" vertical="center"/>
      <protection locked="0"/>
    </xf>
    <xf numFmtId="3" fontId="6" fillId="0" borderId="12" xfId="2" applyNumberFormat="1" applyFont="1" applyFill="1" applyBorder="1" applyAlignment="1" applyProtection="1">
      <alignment horizontal="center" vertical="center"/>
      <protection locked="0"/>
    </xf>
    <xf numFmtId="3" fontId="6" fillId="0" borderId="13" xfId="2" applyNumberFormat="1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 applyProtection="1">
      <alignment horizontal="center" vertical="center" wrapText="1"/>
      <protection locked="0"/>
    </xf>
    <xf numFmtId="3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justify" vertical="top" wrapText="1"/>
      <protection locked="0"/>
    </xf>
    <xf numFmtId="0" fontId="2" fillId="0" borderId="7" xfId="0" applyFont="1" applyFill="1" applyBorder="1" applyAlignment="1" applyProtection="1">
      <alignment horizontal="justify" vertical="center" wrapText="1"/>
      <protection locked="0"/>
    </xf>
    <xf numFmtId="0" fontId="12" fillId="2" borderId="0" xfId="0" applyFont="1" applyFill="1" applyBorder="1" applyAlignment="1" applyProtection="1">
      <alignment horizontal="left" vertical="center" wrapText="1"/>
    </xf>
    <xf numFmtId="0" fontId="5" fillId="2" borderId="0" xfId="0" applyFont="1" applyFill="1" applyAlignment="1" applyProtection="1">
      <alignment vertical="center"/>
    </xf>
    <xf numFmtId="9" fontId="2" fillId="0" borderId="7" xfId="6" applyFont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protection locked="0"/>
    </xf>
    <xf numFmtId="0" fontId="5" fillId="0" borderId="12" xfId="4" applyFont="1" applyFill="1" applyBorder="1" applyAlignment="1" applyProtection="1">
      <alignment horizontal="center" vertical="center" wrapText="1"/>
      <protection locked="0"/>
    </xf>
    <xf numFmtId="0" fontId="5" fillId="0" borderId="7" xfId="4" applyFont="1" applyFill="1" applyBorder="1" applyAlignment="1" applyProtection="1">
      <alignment horizontal="center" vertical="center" wrapText="1"/>
      <protection locked="0"/>
    </xf>
    <xf numFmtId="0" fontId="5" fillId="0" borderId="15" xfId="4" applyFont="1" applyFill="1" applyBorder="1" applyAlignment="1" applyProtection="1">
      <alignment horizontal="center" vertical="center" wrapText="1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24" fillId="0" borderId="15" xfId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43" fontId="6" fillId="0" borderId="5" xfId="9" applyFont="1" applyFill="1" applyBorder="1" applyAlignment="1" applyProtection="1">
      <alignment horizontal="center" vertical="center"/>
      <protection locked="0"/>
    </xf>
    <xf numFmtId="43" fontId="6" fillId="0" borderId="6" xfId="9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 applyProtection="1">
      <alignment horizontal="center" vertical="center"/>
    </xf>
    <xf numFmtId="0" fontId="9" fillId="3" borderId="7" xfId="4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justify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5" fillId="9" borderId="14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justify" vertical="center" wrapText="1"/>
      <protection locked="0"/>
    </xf>
    <xf numFmtId="0" fontId="7" fillId="4" borderId="7" xfId="0" applyFont="1" applyFill="1" applyBorder="1" applyAlignment="1" applyProtection="1">
      <alignment horizontal="center" vertical="center" wrapText="1"/>
    </xf>
    <xf numFmtId="166" fontId="4" fillId="2" borderId="0" xfId="0" applyNumberFormat="1" applyFont="1" applyFill="1" applyBorder="1" applyAlignment="1" applyProtection="1">
      <alignment horizontal="center" vertical="center"/>
    </xf>
    <xf numFmtId="0" fontId="9" fillId="3" borderId="7" xfId="4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0" fontId="2" fillId="9" borderId="7" xfId="0" applyFont="1" applyFill="1" applyBorder="1" applyAlignment="1" applyProtection="1">
      <alignment horizontal="left" vertical="center" wrapText="1"/>
      <protection locked="0"/>
    </xf>
    <xf numFmtId="3" fontId="2" fillId="0" borderId="7" xfId="0" applyNumberFormat="1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10" borderId="7" xfId="0" applyFont="1" applyFill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top" wrapText="1"/>
      <protection locked="0"/>
    </xf>
    <xf numFmtId="9" fontId="2" fillId="0" borderId="7" xfId="6" applyFont="1" applyBorder="1" applyAlignment="1" applyProtection="1">
      <alignment horizontal="center" vertical="top" wrapText="1"/>
      <protection locked="0"/>
    </xf>
    <xf numFmtId="0" fontId="7" fillId="4" borderId="34" xfId="4" applyFont="1" applyFill="1" applyBorder="1" applyAlignment="1" applyProtection="1">
      <alignment horizontal="center" vertical="center" wrapText="1"/>
    </xf>
    <xf numFmtId="0" fontId="7" fillId="4" borderId="12" xfId="4" applyFont="1" applyFill="1" applyBorder="1" applyAlignment="1" applyProtection="1">
      <alignment horizontal="center" vertical="center" wrapText="1"/>
    </xf>
    <xf numFmtId="0" fontId="14" fillId="4" borderId="15" xfId="4" applyFont="1" applyFill="1" applyBorder="1" applyAlignment="1" applyProtection="1">
      <alignment horizontal="center" vertical="center" wrapText="1"/>
    </xf>
    <xf numFmtId="0" fontId="14" fillId="4" borderId="20" xfId="4" applyFont="1" applyFill="1" applyBorder="1" applyAlignment="1" applyProtection="1">
      <alignment horizontal="center" vertical="center" wrapText="1"/>
    </xf>
    <xf numFmtId="0" fontId="14" fillId="4" borderId="19" xfId="4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/>
    <xf numFmtId="166" fontId="5" fillId="2" borderId="29" xfId="0" applyNumberFormat="1" applyFont="1" applyFill="1" applyBorder="1" applyAlignment="1" applyProtection="1">
      <alignment horizontal="right" vertical="center"/>
    </xf>
    <xf numFmtId="0" fontId="2" fillId="2" borderId="30" xfId="0" applyFont="1" applyFill="1" applyBorder="1" applyAlignment="1" applyProtection="1">
      <alignment horizontal="left" vertical="center" wrapText="1"/>
      <protection locked="0"/>
    </xf>
    <xf numFmtId="0" fontId="3" fillId="2" borderId="31" xfId="0" applyFont="1" applyFill="1" applyBorder="1" applyAlignment="1" applyProtection="1">
      <alignment horizontal="left" vertical="center" wrapTex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16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29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33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16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2" xfId="0" applyFont="1" applyFill="1" applyBorder="1" applyAlignment="1" applyProtection="1">
      <alignment horizontal="center" vertical="center" wrapText="1"/>
      <protection locked="0"/>
    </xf>
    <xf numFmtId="0" fontId="3" fillId="2" borderId="33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16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29" xfId="0" applyFont="1" applyFill="1" applyBorder="1" applyAlignment="1" applyProtection="1">
      <alignment horizontal="center" vertical="center"/>
      <protection locked="0"/>
    </xf>
    <xf numFmtId="0" fontId="3" fillId="2" borderId="32" xfId="0" applyFont="1" applyFill="1" applyBorder="1" applyAlignment="1" applyProtection="1">
      <alignment horizontal="center" vertical="center"/>
      <protection locked="0"/>
    </xf>
    <xf numFmtId="0" fontId="3" fillId="2" borderId="33" xfId="0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horizontal="center" vertical="center"/>
      <protection locked="0"/>
    </xf>
    <xf numFmtId="166" fontId="2" fillId="2" borderId="30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31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16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29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32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33" xfId="0" applyNumberFormat="1" applyFont="1" applyFill="1" applyBorder="1" applyAlignment="1" applyProtection="1">
      <alignment horizontal="left" vertical="center" wrapText="1" readingOrder="1"/>
      <protection locked="0"/>
    </xf>
    <xf numFmtId="166" fontId="3" fillId="2" borderId="11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1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16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0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29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2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33" xfId="0" applyNumberFormat="1" applyFont="1" applyFill="1" applyBorder="1" applyAlignment="1" applyProtection="1">
      <alignment horizontal="center" vertical="center" wrapText="1"/>
      <protection locked="0"/>
    </xf>
    <xf numFmtId="166" fontId="3" fillId="2" borderId="11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30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31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2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16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0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29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32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33" xfId="0" applyNumberFormat="1" applyFont="1" applyFill="1" applyBorder="1" applyAlignment="1" applyProtection="1">
      <alignment horizontal="left" vertical="center" wrapText="1"/>
      <protection locked="0"/>
    </xf>
    <xf numFmtId="166" fontId="3" fillId="2" borderId="11" xfId="0" applyNumberFormat="1" applyFont="1" applyFill="1" applyBorder="1" applyAlignment="1" applyProtection="1">
      <alignment horizontal="left" vertical="center" wrapText="1"/>
      <protection locked="0"/>
    </xf>
    <xf numFmtId="166" fontId="2" fillId="2" borderId="7" xfId="0" applyNumberFormat="1" applyFont="1" applyFill="1" applyBorder="1" applyAlignment="1" applyProtection="1">
      <alignment horizontal="center" vertical="center"/>
      <protection locked="0"/>
    </xf>
    <xf numFmtId="166" fontId="3" fillId="2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center" vertical="center"/>
    </xf>
    <xf numFmtId="0" fontId="2" fillId="2" borderId="30" xfId="0" applyNumberFormat="1" applyFont="1" applyFill="1" applyBorder="1" applyAlignment="1" applyProtection="1">
      <alignment horizontal="left" vertical="justify" wrapText="1" readingOrder="1"/>
      <protection locked="0"/>
    </xf>
    <xf numFmtId="0" fontId="2" fillId="2" borderId="31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2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16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0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29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32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33" xfId="0" applyNumberFormat="1" applyFont="1" applyFill="1" applyBorder="1" applyAlignment="1" applyProtection="1">
      <alignment horizontal="left" vertical="justify" readingOrder="1"/>
      <protection locked="0"/>
    </xf>
    <xf numFmtId="0" fontId="2" fillId="2" borderId="11" xfId="0" applyNumberFormat="1" applyFont="1" applyFill="1" applyBorder="1" applyAlignment="1" applyProtection="1">
      <alignment horizontal="left" vertical="justify" readingOrder="1"/>
      <protection locked="0"/>
    </xf>
    <xf numFmtId="166" fontId="2" fillId="2" borderId="30" xfId="0" applyNumberFormat="1" applyFont="1" applyFill="1" applyBorder="1" applyAlignment="1" applyProtection="1">
      <alignment horizontal="justify" vertical="justify"/>
      <protection locked="0"/>
    </xf>
    <xf numFmtId="166" fontId="2" fillId="2" borderId="31" xfId="0" applyNumberFormat="1" applyFont="1" applyFill="1" applyBorder="1" applyAlignment="1" applyProtection="1">
      <alignment horizontal="justify" vertical="justify"/>
      <protection locked="0"/>
    </xf>
    <xf numFmtId="166" fontId="2" fillId="2" borderId="2" xfId="0" applyNumberFormat="1" applyFont="1" applyFill="1" applyBorder="1" applyAlignment="1" applyProtection="1">
      <alignment horizontal="justify" vertical="justify"/>
      <protection locked="0"/>
    </xf>
    <xf numFmtId="166" fontId="2" fillId="2" borderId="16" xfId="0" applyNumberFormat="1" applyFont="1" applyFill="1" applyBorder="1" applyAlignment="1" applyProtection="1">
      <alignment horizontal="justify" vertical="justify"/>
      <protection locked="0"/>
    </xf>
    <xf numFmtId="166" fontId="2" fillId="2" borderId="0" xfId="0" applyNumberFormat="1" applyFont="1" applyFill="1" applyBorder="1" applyAlignment="1" applyProtection="1">
      <alignment horizontal="justify" vertical="justify"/>
      <protection locked="0"/>
    </xf>
    <xf numFmtId="166" fontId="2" fillId="2" borderId="29" xfId="0" applyNumberFormat="1" applyFont="1" applyFill="1" applyBorder="1" applyAlignment="1" applyProtection="1">
      <alignment horizontal="justify" vertical="justify"/>
      <protection locked="0"/>
    </xf>
    <xf numFmtId="166" fontId="2" fillId="2" borderId="32" xfId="0" applyNumberFormat="1" applyFont="1" applyFill="1" applyBorder="1" applyAlignment="1" applyProtection="1">
      <alignment horizontal="justify" vertical="justify"/>
      <protection locked="0"/>
    </xf>
    <xf numFmtId="166" fontId="2" fillId="2" borderId="33" xfId="0" applyNumberFormat="1" applyFont="1" applyFill="1" applyBorder="1" applyAlignment="1" applyProtection="1">
      <alignment horizontal="justify" vertical="justify"/>
      <protection locked="0"/>
    </xf>
    <xf numFmtId="166" fontId="2" fillId="2" borderId="11" xfId="0" applyNumberFormat="1" applyFont="1" applyFill="1" applyBorder="1" applyAlignment="1" applyProtection="1">
      <alignment horizontal="justify" vertical="justify"/>
      <protection locked="0"/>
    </xf>
    <xf numFmtId="166" fontId="2" fillId="2" borderId="31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2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16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29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32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33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11" xfId="0" applyNumberFormat="1" applyFont="1" applyFill="1" applyBorder="1" applyAlignment="1" applyProtection="1">
      <alignment horizontal="left" vertical="center" wrapText="1" readingOrder="1"/>
      <protection locked="0"/>
    </xf>
    <xf numFmtId="166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0" fillId="6" borderId="7" xfId="0" applyFont="1" applyFill="1" applyBorder="1" applyAlignment="1" applyProtection="1">
      <alignment horizontal="center" vertical="center" wrapText="1"/>
    </xf>
    <xf numFmtId="0" fontId="3" fillId="7" borderId="7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center" vertical="center" wrapText="1"/>
    </xf>
    <xf numFmtId="0" fontId="21" fillId="2" borderId="0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6" fontId="4" fillId="2" borderId="0" xfId="0" applyNumberFormat="1" applyFont="1" applyFill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</xf>
    <xf numFmtId="0" fontId="9" fillId="3" borderId="23" xfId="4" applyFont="1" applyFill="1" applyBorder="1" applyAlignment="1" applyProtection="1">
      <alignment horizontal="center" vertical="center" wrapText="1"/>
    </xf>
    <xf numFmtId="0" fontId="9" fillId="3" borderId="9" xfId="4" applyFont="1" applyFill="1" applyBorder="1" applyAlignment="1" applyProtection="1">
      <alignment horizontal="center" vertical="center" wrapText="1"/>
    </xf>
    <xf numFmtId="0" fontId="9" fillId="3" borderId="13" xfId="4" applyFont="1" applyFill="1" applyBorder="1" applyAlignment="1" applyProtection="1">
      <alignment horizontal="center" vertical="center" wrapText="1"/>
    </xf>
    <xf numFmtId="0" fontId="9" fillId="3" borderId="7" xfId="4" applyFont="1" applyFill="1" applyBorder="1" applyAlignment="1" applyProtection="1">
      <alignment horizontal="center" vertical="center" wrapText="1"/>
    </xf>
    <xf numFmtId="0" fontId="9" fillId="3" borderId="15" xfId="4" applyFont="1" applyFill="1" applyBorder="1" applyAlignment="1" applyProtection="1">
      <alignment horizontal="center" vertical="center" wrapText="1"/>
    </xf>
    <xf numFmtId="0" fontId="9" fillId="3" borderId="20" xfId="4" applyFont="1" applyFill="1" applyBorder="1" applyAlignment="1" applyProtection="1">
      <alignment horizontal="center" vertical="center" wrapText="1"/>
    </xf>
    <xf numFmtId="0" fontId="9" fillId="3" borderId="19" xfId="4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>
      <alignment horizontal="center" vertical="center" wrapText="1"/>
    </xf>
    <xf numFmtId="0" fontId="19" fillId="4" borderId="7" xfId="0" applyFont="1" applyFill="1" applyBorder="1" applyAlignment="1" applyProtection="1"/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justify" vertical="center" wrapText="1"/>
      <protection locked="0"/>
    </xf>
    <xf numFmtId="0" fontId="2" fillId="2" borderId="20" xfId="0" applyFont="1" applyFill="1" applyBorder="1" applyAlignment="1" applyProtection="1">
      <alignment horizontal="justify" vertical="center" wrapText="1"/>
      <protection locked="0"/>
    </xf>
    <xf numFmtId="0" fontId="2" fillId="2" borderId="19" xfId="0" applyFont="1" applyFill="1" applyBorder="1" applyAlignment="1" applyProtection="1">
      <alignment horizontal="justify" vertical="center" wrapText="1"/>
      <protection locked="0"/>
    </xf>
    <xf numFmtId="0" fontId="2" fillId="2" borderId="7" xfId="0" applyFont="1" applyFill="1" applyBorder="1" applyAlignment="1" applyProtection="1">
      <alignment horizontal="justify" vertical="center" wrapText="1"/>
      <protection locked="0"/>
    </xf>
    <xf numFmtId="0" fontId="15" fillId="8" borderId="7" xfId="0" applyFont="1" applyFill="1" applyBorder="1" applyAlignment="1" applyProtection="1">
      <alignment horizontal="center" vertical="center" wrapText="1"/>
      <protection locked="0"/>
    </xf>
    <xf numFmtId="0" fontId="15" fillId="10" borderId="15" xfId="0" applyFont="1" applyFill="1" applyBorder="1" applyAlignment="1" applyProtection="1">
      <alignment horizontal="left" vertical="center" wrapText="1"/>
      <protection locked="0"/>
    </xf>
    <xf numFmtId="0" fontId="15" fillId="10" borderId="20" xfId="0" applyFont="1" applyFill="1" applyBorder="1" applyAlignment="1" applyProtection="1">
      <alignment horizontal="left" vertical="center" wrapText="1"/>
      <protection locked="0"/>
    </xf>
    <xf numFmtId="0" fontId="15" fillId="10" borderId="19" xfId="0" applyFont="1" applyFill="1" applyBorder="1" applyAlignment="1" applyProtection="1">
      <alignment horizontal="left" vertical="center" wrapText="1"/>
      <protection locked="0"/>
    </xf>
    <xf numFmtId="0" fontId="3" fillId="2" borderId="19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0" fontId="2" fillId="2" borderId="20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2" fillId="2" borderId="20" xfId="0" applyFont="1" applyFill="1" applyBorder="1" applyAlignment="1" applyProtection="1">
      <alignment horizontal="left" vertical="top" wrapText="1"/>
      <protection locked="0"/>
    </xf>
    <xf numFmtId="0" fontId="2" fillId="2" borderId="19" xfId="0" applyFont="1" applyFill="1" applyBorder="1" applyAlignment="1" applyProtection="1">
      <alignment horizontal="left" vertical="top" wrapText="1"/>
      <protection locked="0"/>
    </xf>
    <xf numFmtId="0" fontId="2" fillId="2" borderId="20" xfId="0" applyFont="1" applyFill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center" vertical="center"/>
      <protection locked="0"/>
    </xf>
    <xf numFmtId="0" fontId="4" fillId="2" borderId="22" xfId="0" applyFont="1" applyFill="1" applyBorder="1" applyAlignment="1" applyProtection="1">
      <alignment horizontal="center" vertical="center"/>
      <protection locked="0"/>
    </xf>
    <xf numFmtId="0" fontId="23" fillId="2" borderId="23" xfId="0" applyFont="1" applyFill="1" applyBorder="1" applyAlignment="1" applyProtection="1">
      <alignment horizontal="center" vertical="center" wrapText="1"/>
      <protection locked="0"/>
    </xf>
    <xf numFmtId="0" fontId="23" fillId="2" borderId="13" xfId="0" applyFont="1" applyFill="1" applyBorder="1" applyAlignment="1" applyProtection="1">
      <alignment horizontal="center" vertical="center" wrapText="1"/>
      <protection locked="0"/>
    </xf>
    <xf numFmtId="0" fontId="23" fillId="2" borderId="24" xfId="0" applyFont="1" applyFill="1" applyBorder="1" applyAlignment="1" applyProtection="1">
      <alignment horizontal="center" vertical="center" wrapText="1"/>
      <protection locked="0"/>
    </xf>
    <xf numFmtId="0" fontId="4" fillId="2" borderId="17" xfId="0" applyFont="1" applyFill="1" applyBorder="1" applyAlignment="1" applyProtection="1">
      <alignment horizontal="center" vertical="center" wrapText="1"/>
      <protection locked="0"/>
    </xf>
    <xf numFmtId="0" fontId="4" fillId="2" borderId="18" xfId="0" applyFont="1" applyFill="1" applyBorder="1" applyAlignment="1" applyProtection="1">
      <alignment horizontal="center" vertical="center" wrapText="1"/>
      <protection locked="0"/>
    </xf>
    <xf numFmtId="14" fontId="2" fillId="2" borderId="9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165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7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left" vertical="top"/>
      <protection locked="0"/>
    </xf>
    <xf numFmtId="0" fontId="2" fillId="2" borderId="19" xfId="0" applyFont="1" applyFill="1" applyBorder="1" applyAlignment="1" applyProtection="1">
      <alignment horizontal="left" vertical="top"/>
      <protection locked="0"/>
    </xf>
    <xf numFmtId="0" fontId="2" fillId="2" borderId="30" xfId="0" applyNumberFormat="1" applyFont="1" applyFill="1" applyBorder="1" applyAlignment="1" applyProtection="1">
      <alignment horizontal="left" vertical="top" wrapText="1" readingOrder="1"/>
      <protection locked="0"/>
    </xf>
    <xf numFmtId="0" fontId="2" fillId="2" borderId="31" xfId="0" applyNumberFormat="1" applyFont="1" applyFill="1" applyBorder="1" applyAlignment="1" applyProtection="1">
      <alignment horizontal="left" vertical="top" readingOrder="1"/>
      <protection locked="0"/>
    </xf>
    <xf numFmtId="0" fontId="2" fillId="2" borderId="2" xfId="0" applyNumberFormat="1" applyFont="1" applyFill="1" applyBorder="1" applyAlignment="1" applyProtection="1">
      <alignment horizontal="left" vertical="top" readingOrder="1"/>
      <protection locked="0"/>
    </xf>
    <xf numFmtId="0" fontId="2" fillId="2" borderId="16" xfId="0" applyNumberFormat="1" applyFont="1" applyFill="1" applyBorder="1" applyAlignment="1" applyProtection="1">
      <alignment horizontal="left" vertical="top" readingOrder="1"/>
      <protection locked="0"/>
    </xf>
    <xf numFmtId="0" fontId="2" fillId="2" borderId="0" xfId="0" applyNumberFormat="1" applyFont="1" applyFill="1" applyBorder="1" applyAlignment="1" applyProtection="1">
      <alignment horizontal="left" vertical="top" readingOrder="1"/>
      <protection locked="0"/>
    </xf>
    <xf numFmtId="0" fontId="2" fillId="2" borderId="29" xfId="0" applyNumberFormat="1" applyFont="1" applyFill="1" applyBorder="1" applyAlignment="1" applyProtection="1">
      <alignment horizontal="left" vertical="top" readingOrder="1"/>
      <protection locked="0"/>
    </xf>
    <xf numFmtId="0" fontId="2" fillId="2" borderId="32" xfId="0" applyNumberFormat="1" applyFont="1" applyFill="1" applyBorder="1" applyAlignment="1" applyProtection="1">
      <alignment horizontal="left" vertical="top" readingOrder="1"/>
      <protection locked="0"/>
    </xf>
    <xf numFmtId="0" fontId="2" fillId="2" borderId="33" xfId="0" applyNumberFormat="1" applyFont="1" applyFill="1" applyBorder="1" applyAlignment="1" applyProtection="1">
      <alignment horizontal="left" vertical="top" readingOrder="1"/>
      <protection locked="0"/>
    </xf>
    <xf numFmtId="0" fontId="2" fillId="2" borderId="11" xfId="0" applyNumberFormat="1" applyFont="1" applyFill="1" applyBorder="1" applyAlignment="1" applyProtection="1">
      <alignment horizontal="left" vertical="top" readingOrder="1"/>
      <protection locked="0"/>
    </xf>
    <xf numFmtId="0" fontId="15" fillId="8" borderId="7" xfId="0" applyFont="1" applyFill="1" applyBorder="1" applyAlignment="1" applyProtection="1">
      <alignment horizontal="center" vertical="top" wrapText="1"/>
      <protection locked="0"/>
    </xf>
    <xf numFmtId="0" fontId="26" fillId="2" borderId="30" xfId="0" applyNumberFormat="1" applyFont="1" applyFill="1" applyBorder="1" applyAlignment="1" applyProtection="1">
      <alignment horizontal="left" vertical="top" wrapText="1" readingOrder="1"/>
      <protection locked="0"/>
    </xf>
    <xf numFmtId="0" fontId="26" fillId="2" borderId="31" xfId="0" applyNumberFormat="1" applyFont="1" applyFill="1" applyBorder="1" applyAlignment="1" applyProtection="1">
      <alignment horizontal="left" vertical="top" readingOrder="1"/>
      <protection locked="0"/>
    </xf>
    <xf numFmtId="0" fontId="26" fillId="2" borderId="2" xfId="0" applyNumberFormat="1" applyFont="1" applyFill="1" applyBorder="1" applyAlignment="1" applyProtection="1">
      <alignment horizontal="left" vertical="top" readingOrder="1"/>
      <protection locked="0"/>
    </xf>
    <xf numFmtId="0" fontId="26" fillId="2" borderId="16" xfId="0" applyNumberFormat="1" applyFont="1" applyFill="1" applyBorder="1" applyAlignment="1" applyProtection="1">
      <alignment horizontal="left" vertical="top" readingOrder="1"/>
      <protection locked="0"/>
    </xf>
    <xf numFmtId="0" fontId="26" fillId="2" borderId="0" xfId="0" applyNumberFormat="1" applyFont="1" applyFill="1" applyBorder="1" applyAlignment="1" applyProtection="1">
      <alignment horizontal="left" vertical="top" readingOrder="1"/>
      <protection locked="0"/>
    </xf>
    <xf numFmtId="0" fontId="26" fillId="2" borderId="29" xfId="0" applyNumberFormat="1" applyFont="1" applyFill="1" applyBorder="1" applyAlignment="1" applyProtection="1">
      <alignment horizontal="left" vertical="top" readingOrder="1"/>
      <protection locked="0"/>
    </xf>
    <xf numFmtId="0" fontId="26" fillId="2" borderId="32" xfId="0" applyNumberFormat="1" applyFont="1" applyFill="1" applyBorder="1" applyAlignment="1" applyProtection="1">
      <alignment horizontal="left" vertical="top" readingOrder="1"/>
      <protection locked="0"/>
    </xf>
    <xf numFmtId="0" fontId="26" fillId="2" borderId="33" xfId="0" applyNumberFormat="1" applyFont="1" applyFill="1" applyBorder="1" applyAlignment="1" applyProtection="1">
      <alignment horizontal="left" vertical="top" readingOrder="1"/>
      <protection locked="0"/>
    </xf>
    <xf numFmtId="0" fontId="26" fillId="2" borderId="11" xfId="0" applyNumberFormat="1" applyFont="1" applyFill="1" applyBorder="1" applyAlignment="1" applyProtection="1">
      <alignment horizontal="left" vertical="top" readingOrder="1"/>
      <protection locked="0"/>
    </xf>
    <xf numFmtId="0" fontId="3" fillId="2" borderId="15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20" xfId="0" applyFont="1" applyFill="1" applyBorder="1" applyAlignment="1" applyProtection="1">
      <alignment horizontal="center" vertical="center" wrapText="1"/>
      <protection locked="0"/>
    </xf>
    <xf numFmtId="0" fontId="4" fillId="2" borderId="15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14" fontId="3" fillId="2" borderId="7" xfId="0" applyNumberFormat="1" applyFont="1" applyFill="1" applyBorder="1" applyAlignment="1">
      <alignment horizontal="center" vertical="center" wrapText="1"/>
    </xf>
    <xf numFmtId="165" fontId="3" fillId="2" borderId="7" xfId="0" applyNumberFormat="1" applyFont="1" applyFill="1" applyBorder="1" applyAlignment="1">
      <alignment horizontal="center" vertical="center" wrapText="1"/>
    </xf>
    <xf numFmtId="0" fontId="18" fillId="2" borderId="16" xfId="0" applyFont="1" applyFill="1" applyBorder="1" applyAlignment="1" applyProtection="1">
      <alignment horizontal="center" vertical="center"/>
      <protection locked="0"/>
    </xf>
    <xf numFmtId="0" fontId="18" fillId="2" borderId="29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 wrapText="1"/>
      <protection locked="0"/>
    </xf>
    <xf numFmtId="166" fontId="3" fillId="2" borderId="30" xfId="0" applyNumberFormat="1" applyFont="1" applyFill="1" applyBorder="1" applyAlignment="1" applyProtection="1">
      <alignment horizontal="center" vertical="center"/>
      <protection locked="0"/>
    </xf>
    <xf numFmtId="166" fontId="3" fillId="2" borderId="31" xfId="0" applyNumberFormat="1" applyFont="1" applyFill="1" applyBorder="1" applyAlignment="1" applyProtection="1">
      <alignment horizontal="center" vertical="center"/>
      <protection locked="0"/>
    </xf>
    <xf numFmtId="166" fontId="3" fillId="2" borderId="2" xfId="0" applyNumberFormat="1" applyFont="1" applyFill="1" applyBorder="1" applyAlignment="1" applyProtection="1">
      <alignment horizontal="center" vertical="center"/>
      <protection locked="0"/>
    </xf>
    <xf numFmtId="166" fontId="3" fillId="2" borderId="16" xfId="0" applyNumberFormat="1" applyFont="1" applyFill="1" applyBorder="1" applyAlignment="1" applyProtection="1">
      <alignment horizontal="center" vertical="center"/>
      <protection locked="0"/>
    </xf>
    <xf numFmtId="166" fontId="3" fillId="2" borderId="0" xfId="0" applyNumberFormat="1" applyFont="1" applyFill="1" applyBorder="1" applyAlignment="1" applyProtection="1">
      <alignment horizontal="center" vertical="center"/>
      <protection locked="0"/>
    </xf>
    <xf numFmtId="166" fontId="3" fillId="2" borderId="29" xfId="0" applyNumberFormat="1" applyFont="1" applyFill="1" applyBorder="1" applyAlignment="1" applyProtection="1">
      <alignment horizontal="center" vertical="center"/>
      <protection locked="0"/>
    </xf>
    <xf numFmtId="166" fontId="3" fillId="2" borderId="32" xfId="0" applyNumberFormat="1" applyFont="1" applyFill="1" applyBorder="1" applyAlignment="1" applyProtection="1">
      <alignment horizontal="center" vertical="center"/>
      <protection locked="0"/>
    </xf>
    <xf numFmtId="166" fontId="3" fillId="2" borderId="33" xfId="0" applyNumberFormat="1" applyFont="1" applyFill="1" applyBorder="1" applyAlignment="1" applyProtection="1">
      <alignment horizontal="center" vertical="center"/>
      <protection locked="0"/>
    </xf>
    <xf numFmtId="166" fontId="3" fillId="2" borderId="11" xfId="0" applyNumberFormat="1" applyFont="1" applyFill="1" applyBorder="1" applyAlignment="1" applyProtection="1">
      <alignment horizontal="center" vertical="center"/>
      <protection locked="0"/>
    </xf>
  </cellXfs>
  <cellStyles count="10">
    <cellStyle name="Hipervínculo 2" xfId="1"/>
    <cellStyle name="Millares" xfId="9" builtinId="3"/>
    <cellStyle name="Moneda_FICHA TECNICA INDICADOR" xfId="2"/>
    <cellStyle name="Normal" xfId="0" builtinId="0"/>
    <cellStyle name="Normal 2" xfId="3"/>
    <cellStyle name="Normal 3" xfId="4"/>
    <cellStyle name="Porcentaje" xfId="5" builtinId="5"/>
    <cellStyle name="Porcentual 2" xfId="6"/>
    <cellStyle name="Porcentual 2 2" xfId="7"/>
    <cellStyle name="Porcentual 2 2 2" xfId="8"/>
  </cellStyles>
  <dxfs count="33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51"/>
        </patternFill>
      </fill>
    </dxf>
    <dxf>
      <font>
        <condense val="0"/>
        <extend val="0"/>
        <color indexed="13"/>
      </font>
      <fill>
        <patternFill>
          <bgColor indexed="17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'2.3.1.1 (m)'!$B$26</c:f>
              <c:strCache>
                <c:ptCount val="1"/>
                <c:pt idx="0">
                  <c:v>Documento Generado y Adoptado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'2.3.1.1 (m)'!$C$25:$H$25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(m)'!$C$26:$H$26</c:f>
              <c:numCache>
                <c:formatCode>#,##0</c:formatCode>
                <c:ptCount val="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737472"/>
        <c:axId val="111628672"/>
      </c:barChart>
      <c:lineChart>
        <c:grouping val="standard"/>
        <c:varyColors val="0"/>
        <c:ser>
          <c:idx val="1"/>
          <c:order val="1"/>
          <c:tx>
            <c:strRef>
              <c:f>'2.3.1.1 (m)'!$B$27</c:f>
              <c:strCache>
                <c:ptCount val="1"/>
                <c:pt idx="0">
                  <c:v>Documento Programado</c:v>
                </c:pt>
              </c:strCache>
            </c:strRef>
          </c:tx>
          <c:marker>
            <c:symbol val="none"/>
          </c:marker>
          <c:cat>
            <c:strRef>
              <c:f>'2.3.1.1 (m)'!$C$25:$H$25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(m)'!$C$27:$H$27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737472"/>
        <c:axId val="111628672"/>
      </c:lineChart>
      <c:lineChart>
        <c:grouping val="standard"/>
        <c:varyColors val="0"/>
        <c:ser>
          <c:idx val="2"/>
          <c:order val="2"/>
          <c:tx>
            <c:strRef>
              <c:f>'2.3.1.1 (m)'!$B$28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'2.3.1.1 (m)'!$C$25:$H$25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(m)'!$C$28:$H$28</c:f>
              <c:numCache>
                <c:formatCode>0%</c:formatCode>
                <c:ptCount val="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30208"/>
        <c:axId val="111631744"/>
      </c:lineChart>
      <c:catAx>
        <c:axId val="1117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1628672"/>
        <c:crosses val="autoZero"/>
        <c:auto val="1"/>
        <c:lblAlgn val="ctr"/>
        <c:lblOffset val="100"/>
        <c:noMultiLvlLbl val="0"/>
      </c:catAx>
      <c:valAx>
        <c:axId val="11162867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1737472"/>
        <c:crosses val="autoZero"/>
        <c:crossBetween val="between"/>
      </c:valAx>
      <c:catAx>
        <c:axId val="11163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1631744"/>
        <c:crosses val="autoZero"/>
        <c:auto val="1"/>
        <c:lblAlgn val="ctr"/>
        <c:lblOffset val="100"/>
        <c:noMultiLvlLbl val="0"/>
      </c:catAx>
      <c:valAx>
        <c:axId val="1116317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163020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'2.4.2.2 (g)'!$B$26</c:f>
              <c:strCache>
                <c:ptCount val="1"/>
                <c:pt idx="0">
                  <c:v>Planes de Accion Adoptados.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'2.4.2.2 (g)'!$C$25:$H$25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(g)'!$C$26:$H$26</c:f>
              <c:numCache>
                <c:formatCode>#,##0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223360"/>
        <c:axId val="113520640"/>
      </c:barChart>
      <c:lineChart>
        <c:grouping val="standard"/>
        <c:varyColors val="0"/>
        <c:ser>
          <c:idx val="1"/>
          <c:order val="1"/>
          <c:tx>
            <c:strRef>
              <c:f>'2.4.2.2 (g)'!$B$27</c:f>
              <c:strCache>
                <c:ptCount val="1"/>
                <c:pt idx="0">
                  <c:v>Planes de Accion Definidos</c:v>
                </c:pt>
              </c:strCache>
            </c:strRef>
          </c:tx>
          <c:marker>
            <c:symbol val="none"/>
          </c:marker>
          <c:cat>
            <c:strRef>
              <c:f>'2.4.2.2 (g)'!$C$25:$H$25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(g)'!$C$27:$H$27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223360"/>
        <c:axId val="113520640"/>
      </c:lineChart>
      <c:lineChart>
        <c:grouping val="standard"/>
        <c:varyColors val="0"/>
        <c:ser>
          <c:idx val="2"/>
          <c:order val="2"/>
          <c:tx>
            <c:strRef>
              <c:f>'2.4.2.2 (g)'!$B$28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'2.4.2.2 (g)'!$C$25:$H$25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(g)'!$C$28:$H$28</c:f>
              <c:numCache>
                <c:formatCode>0%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522176"/>
        <c:axId val="113523712"/>
      </c:lineChart>
      <c:catAx>
        <c:axId val="114223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520640"/>
        <c:crosses val="autoZero"/>
        <c:auto val="1"/>
        <c:lblAlgn val="ctr"/>
        <c:lblOffset val="100"/>
        <c:noMultiLvlLbl val="0"/>
      </c:catAx>
      <c:valAx>
        <c:axId val="11352064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223360"/>
        <c:crosses val="autoZero"/>
        <c:crossBetween val="between"/>
      </c:valAx>
      <c:catAx>
        <c:axId val="113522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523712"/>
        <c:crosses val="autoZero"/>
        <c:auto val="1"/>
        <c:lblAlgn val="ctr"/>
        <c:lblOffset val="100"/>
        <c:noMultiLvlLbl val="0"/>
      </c:catAx>
      <c:valAx>
        <c:axId val="1135237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522176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40456769983635"/>
          <c:y val="4.9469964664310973E-2"/>
          <c:w val="0.46003262642740622"/>
          <c:h val="0.692579505300353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Eficiencia!$B$26</c:f>
              <c:strCache>
                <c:ptCount val="1"/>
                <c:pt idx="0">
                  <c:v>#¡REF!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Eficiencia!$C$26:$H$26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777472"/>
        <c:axId val="114795648"/>
      </c:barChart>
      <c:lineChart>
        <c:grouping val="standard"/>
        <c:varyColors val="0"/>
        <c:ser>
          <c:idx val="1"/>
          <c:order val="1"/>
          <c:tx>
            <c:strRef>
              <c:f>Eficiencia!$B$27</c:f>
              <c:strCache>
                <c:ptCount val="1"/>
                <c:pt idx="0">
                  <c:v>#¡REF!</c:v>
                </c:pt>
              </c:strCache>
            </c:strRef>
          </c:tx>
          <c:marker>
            <c:symbol val="none"/>
          </c:marker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Eficiencia!$C$27:$H$27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77472"/>
        <c:axId val="114795648"/>
      </c:lineChart>
      <c:lineChart>
        <c:grouping val="standard"/>
        <c:varyColors val="0"/>
        <c:ser>
          <c:idx val="2"/>
          <c:order val="2"/>
          <c:tx>
            <c:strRef>
              <c:f>Eficiencia!$B$28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Eficiencia!$C$25:$H$25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Eficiencia!$C$28:$H$28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797184"/>
        <c:axId val="114803072"/>
      </c:lineChart>
      <c:catAx>
        <c:axId val="11477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795648"/>
        <c:crosses val="autoZero"/>
        <c:auto val="1"/>
        <c:lblAlgn val="ctr"/>
        <c:lblOffset val="100"/>
        <c:noMultiLvlLbl val="0"/>
      </c:catAx>
      <c:valAx>
        <c:axId val="1147956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777472"/>
        <c:crosses val="autoZero"/>
        <c:crossBetween val="between"/>
      </c:valAx>
      <c:catAx>
        <c:axId val="114797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4803072"/>
        <c:crosses val="autoZero"/>
        <c:auto val="1"/>
        <c:lblAlgn val="ctr"/>
        <c:lblOffset val="100"/>
        <c:noMultiLvlLbl val="0"/>
      </c:catAx>
      <c:valAx>
        <c:axId val="11480307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4797184"/>
        <c:crosses val="max"/>
        <c:crossBetween val="between"/>
      </c:valAx>
    </c:plotArea>
    <c:legend>
      <c:legendPos val="r"/>
      <c:layout>
        <c:manualLayout>
          <c:xMode val="edge"/>
          <c:yMode val="edge"/>
          <c:wMode val="edge"/>
          <c:hMode val="edge"/>
          <c:x val="0.66557963288847932"/>
          <c:y val="0.30388729677341914"/>
          <c:w val="0.98042482862562241"/>
          <c:h val="0.69964775604463492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'2.3.1.1 (l)'!$B$26</c:f>
              <c:strCache>
                <c:ptCount val="1"/>
                <c:pt idx="0">
                  <c:v>No. Metros Construidos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'2.3.1.1 (l)'!$C$25:$H$25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(l)'!$C$26:$H$26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766</c:v>
                </c:pt>
                <c:pt idx="4">
                  <c:v>766</c:v>
                </c:pt>
                <c:pt idx="5">
                  <c:v>766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021888"/>
        <c:axId val="112023424"/>
      </c:barChart>
      <c:lineChart>
        <c:grouping val="standard"/>
        <c:varyColors val="0"/>
        <c:ser>
          <c:idx val="1"/>
          <c:order val="1"/>
          <c:tx>
            <c:strRef>
              <c:f>'2.3.1.1 (l)'!$B$27</c:f>
              <c:strCache>
                <c:ptCount val="1"/>
                <c:pt idx="0">
                  <c:v>No. de metros programados</c:v>
                </c:pt>
              </c:strCache>
            </c:strRef>
          </c:tx>
          <c:marker>
            <c:symbol val="none"/>
          </c:marker>
          <c:cat>
            <c:strRef>
              <c:f>'2.3.1.1 (l)'!$C$25:$H$25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(l)'!$C$27:$H$27</c:f>
              <c:numCache>
                <c:formatCode>0</c:formatCode>
                <c:ptCount val="6"/>
                <c:pt idx="0">
                  <c:v>2300</c:v>
                </c:pt>
                <c:pt idx="1">
                  <c:v>2300</c:v>
                </c:pt>
                <c:pt idx="2">
                  <c:v>2300</c:v>
                </c:pt>
                <c:pt idx="3">
                  <c:v>2300</c:v>
                </c:pt>
                <c:pt idx="4">
                  <c:v>2300</c:v>
                </c:pt>
                <c:pt idx="5">
                  <c:v>2300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21888"/>
        <c:axId val="112023424"/>
      </c:lineChart>
      <c:lineChart>
        <c:grouping val="standard"/>
        <c:varyColors val="0"/>
        <c:ser>
          <c:idx val="2"/>
          <c:order val="2"/>
          <c:tx>
            <c:strRef>
              <c:f>'2.3.1.1 (l)'!$B$28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'2.3.1.1 (l)'!$C$25:$H$25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(l)'!$C$28:$H$28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0.33304347826086955</c:v>
                </c:pt>
                <c:pt idx="4">
                  <c:v>0.6660869565217391</c:v>
                </c:pt>
                <c:pt idx="5">
                  <c:v>0.99913043478260866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024960"/>
        <c:axId val="112034944"/>
      </c:lineChart>
      <c:catAx>
        <c:axId val="112021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023424"/>
        <c:crosses val="autoZero"/>
        <c:auto val="1"/>
        <c:lblAlgn val="ctr"/>
        <c:lblOffset val="100"/>
        <c:noMultiLvlLbl val="0"/>
      </c:catAx>
      <c:valAx>
        <c:axId val="11202342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021888"/>
        <c:crosses val="autoZero"/>
        <c:crossBetween val="between"/>
      </c:valAx>
      <c:catAx>
        <c:axId val="112024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2034944"/>
        <c:crosses val="autoZero"/>
        <c:auto val="1"/>
        <c:lblAlgn val="ctr"/>
        <c:lblOffset val="100"/>
        <c:noMultiLvlLbl val="0"/>
      </c:catAx>
      <c:valAx>
        <c:axId val="11203494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0249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'2.3.1.1 (k)'!$B$26</c:f>
              <c:strCache>
                <c:ptCount val="1"/>
                <c:pt idx="0">
                  <c:v>Numero de m2 Ejecutados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'2.3.1.1 (k)'!$C$25:$H$25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(k)'!$C$26:$H$26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9666</c:v>
                </c:pt>
                <c:pt idx="4">
                  <c:v>9666</c:v>
                </c:pt>
                <c:pt idx="5">
                  <c:v>9666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047040"/>
        <c:axId val="113048576"/>
      </c:barChart>
      <c:lineChart>
        <c:grouping val="standard"/>
        <c:varyColors val="0"/>
        <c:ser>
          <c:idx val="1"/>
          <c:order val="1"/>
          <c:tx>
            <c:strRef>
              <c:f>'2.3.1.1 (k)'!$B$27</c:f>
              <c:strCache>
                <c:ptCount val="1"/>
                <c:pt idx="0">
                  <c:v>Numero de metros programados</c:v>
                </c:pt>
              </c:strCache>
            </c:strRef>
          </c:tx>
          <c:marker>
            <c:symbol val="none"/>
          </c:marker>
          <c:cat>
            <c:strRef>
              <c:f>'2.3.1.1 (k)'!$C$25:$H$25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(k)'!$C$27:$H$27</c:f>
              <c:numCache>
                <c:formatCode>0</c:formatCode>
                <c:ptCount val="6"/>
                <c:pt idx="0">
                  <c:v>29000</c:v>
                </c:pt>
                <c:pt idx="1">
                  <c:v>29000</c:v>
                </c:pt>
                <c:pt idx="2">
                  <c:v>29000</c:v>
                </c:pt>
                <c:pt idx="3">
                  <c:v>29000</c:v>
                </c:pt>
                <c:pt idx="4">
                  <c:v>29000</c:v>
                </c:pt>
                <c:pt idx="5">
                  <c:v>29000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047040"/>
        <c:axId val="113048576"/>
      </c:lineChart>
      <c:lineChart>
        <c:grouping val="standard"/>
        <c:varyColors val="0"/>
        <c:ser>
          <c:idx val="2"/>
          <c:order val="2"/>
          <c:tx>
            <c:strRef>
              <c:f>'2.3.1.1 (k)'!$B$28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'2.3.1.1 (k)'!$C$25:$H$25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'2.3.1.1 (k)'!$C$28:$H$28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0.3333103448275862</c:v>
                </c:pt>
                <c:pt idx="4">
                  <c:v>0.6666206896551724</c:v>
                </c:pt>
                <c:pt idx="5">
                  <c:v>0.99993103448275866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221760"/>
        <c:axId val="107223296"/>
      </c:lineChart>
      <c:catAx>
        <c:axId val="1130470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048576"/>
        <c:crosses val="autoZero"/>
        <c:auto val="1"/>
        <c:lblAlgn val="ctr"/>
        <c:lblOffset val="100"/>
        <c:noMultiLvlLbl val="0"/>
      </c:catAx>
      <c:valAx>
        <c:axId val="11304857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047040"/>
        <c:crosses val="autoZero"/>
        <c:crossBetween val="between"/>
      </c:valAx>
      <c:catAx>
        <c:axId val="10722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07223296"/>
        <c:crosses val="autoZero"/>
        <c:auto val="1"/>
        <c:lblAlgn val="ctr"/>
        <c:lblOffset val="100"/>
        <c:noMultiLvlLbl val="0"/>
      </c:catAx>
      <c:valAx>
        <c:axId val="10722329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0722176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'2.4.2.1 (a)'!$B$26</c:f>
              <c:strCache>
                <c:ptCount val="1"/>
                <c:pt idx="0">
                  <c:v>Kilometros de Obra Intervenidos 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(a)'!$C$26:$H$26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1.05</c:v>
                </c:pt>
                <c:pt idx="3">
                  <c:v>1.05</c:v>
                </c:pt>
                <c:pt idx="4">
                  <c:v>1.05</c:v>
                </c:pt>
                <c:pt idx="5">
                  <c:v>1.05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72160"/>
        <c:axId val="112973696"/>
      </c:barChart>
      <c:lineChart>
        <c:grouping val="standard"/>
        <c:varyColors val="0"/>
        <c:ser>
          <c:idx val="1"/>
          <c:order val="1"/>
          <c:tx>
            <c:strRef>
              <c:f>'2.4.2.1 (a)'!$B$27</c:f>
              <c:strCache>
                <c:ptCount val="1"/>
                <c:pt idx="0">
                  <c:v>Kilometros de Obra Programados</c:v>
                </c:pt>
              </c:strCache>
            </c:strRef>
          </c:tx>
          <c:marker>
            <c:symbol val="none"/>
          </c:marker>
          <c:cat>
            <c:strRef>
              <c:f>'2.4.2.1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(a)'!$C$27:$H$27</c:f>
              <c:numCache>
                <c:formatCode>0</c:formatCode>
                <c:ptCount val="6"/>
                <c:pt idx="0">
                  <c:v>4.2</c:v>
                </c:pt>
                <c:pt idx="1">
                  <c:v>4.2</c:v>
                </c:pt>
                <c:pt idx="2">
                  <c:v>4.2</c:v>
                </c:pt>
                <c:pt idx="3">
                  <c:v>4.2</c:v>
                </c:pt>
                <c:pt idx="4">
                  <c:v>4.2</c:v>
                </c:pt>
                <c:pt idx="5">
                  <c:v>4.2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2160"/>
        <c:axId val="112973696"/>
      </c:lineChart>
      <c:lineChart>
        <c:grouping val="standard"/>
        <c:varyColors val="0"/>
        <c:ser>
          <c:idx val="2"/>
          <c:order val="2"/>
          <c:tx>
            <c:strRef>
              <c:f>'2.4.2.1 (a)'!$B$28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'2.4.2.1 (a)'!$C$25:$H$25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(a)'!$C$28:$H$28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0.25</c:v>
                </c:pt>
                <c:pt idx="3">
                  <c:v>0.5</c:v>
                </c:pt>
                <c:pt idx="4">
                  <c:v>0.75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75232"/>
        <c:axId val="112977024"/>
      </c:lineChart>
      <c:catAx>
        <c:axId val="11297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973696"/>
        <c:crosses val="autoZero"/>
        <c:auto val="1"/>
        <c:lblAlgn val="ctr"/>
        <c:lblOffset val="100"/>
        <c:noMultiLvlLbl val="0"/>
      </c:catAx>
      <c:valAx>
        <c:axId val="1129736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972160"/>
        <c:crosses val="autoZero"/>
        <c:crossBetween val="between"/>
      </c:valAx>
      <c:catAx>
        <c:axId val="1129752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2977024"/>
        <c:crosses val="autoZero"/>
        <c:auto val="1"/>
        <c:lblAlgn val="ctr"/>
        <c:lblOffset val="100"/>
        <c:noMultiLvlLbl val="0"/>
      </c:catAx>
      <c:valAx>
        <c:axId val="1129770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297523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'2.4.2.1 (d)'!$B$26</c:f>
              <c:strCache>
                <c:ptCount val="1"/>
                <c:pt idx="0">
                  <c:v>No. De Paraderos Construidos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'2.4.2.1 (d)'!$C$25:$H$25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(d)'!$C$26:$H$26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17</c:v>
                </c:pt>
                <c:pt idx="5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235456"/>
        <c:axId val="113236992"/>
      </c:barChart>
      <c:lineChart>
        <c:grouping val="standard"/>
        <c:varyColors val="0"/>
        <c:ser>
          <c:idx val="1"/>
          <c:order val="1"/>
          <c:tx>
            <c:strRef>
              <c:f>'2.4.2.1 (d)'!$B$27</c:f>
              <c:strCache>
                <c:ptCount val="1"/>
                <c:pt idx="0">
                  <c:v>No. De Paraderos Programados</c:v>
                </c:pt>
              </c:strCache>
            </c:strRef>
          </c:tx>
          <c:marker>
            <c:symbol val="none"/>
          </c:marker>
          <c:cat>
            <c:strRef>
              <c:f>'2.4.2.1 (d)'!$C$25:$H$25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(d)'!$C$27:$H$27</c:f>
              <c:numCache>
                <c:formatCode>0</c:formatCode>
                <c:ptCount val="6"/>
                <c:pt idx="0">
                  <c:v>51</c:v>
                </c:pt>
                <c:pt idx="1">
                  <c:v>51</c:v>
                </c:pt>
                <c:pt idx="2">
                  <c:v>51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35456"/>
        <c:axId val="113236992"/>
      </c:lineChart>
      <c:lineChart>
        <c:grouping val="standard"/>
        <c:varyColors val="0"/>
        <c:ser>
          <c:idx val="2"/>
          <c:order val="2"/>
          <c:tx>
            <c:strRef>
              <c:f>'2.4.2.1 (d)'!$B$28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'2.4.2.1 (d)'!$C$25:$H$25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(d)'!$C$28:$H$28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0.33333333333333331</c:v>
                </c:pt>
                <c:pt idx="4">
                  <c:v>0.66666666666666663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242880"/>
        <c:axId val="113244416"/>
      </c:lineChart>
      <c:catAx>
        <c:axId val="11323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236992"/>
        <c:crosses val="autoZero"/>
        <c:auto val="1"/>
        <c:lblAlgn val="ctr"/>
        <c:lblOffset val="100"/>
        <c:noMultiLvlLbl val="0"/>
      </c:catAx>
      <c:valAx>
        <c:axId val="113236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235456"/>
        <c:crosses val="autoZero"/>
        <c:crossBetween val="between"/>
      </c:valAx>
      <c:catAx>
        <c:axId val="1132428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244416"/>
        <c:crosses val="autoZero"/>
        <c:auto val="1"/>
        <c:lblAlgn val="ctr"/>
        <c:lblOffset val="100"/>
        <c:noMultiLvlLbl val="0"/>
      </c:catAx>
      <c:valAx>
        <c:axId val="1132444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242880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'2.4.2.1 (f) '!$B$26</c:f>
              <c:strCache>
                <c:ptCount val="1"/>
                <c:pt idx="0">
                  <c:v>Puente Construido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'2.4.2.1 (f)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(f) 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613440"/>
        <c:axId val="113631616"/>
      </c:barChart>
      <c:lineChart>
        <c:grouping val="standard"/>
        <c:varyColors val="0"/>
        <c:ser>
          <c:idx val="1"/>
          <c:order val="1"/>
          <c:tx>
            <c:strRef>
              <c:f>'2.4.2.1 (f) '!$B$27</c:f>
              <c:strCache>
                <c:ptCount val="1"/>
                <c:pt idx="0">
                  <c:v>Puente Programado</c:v>
                </c:pt>
              </c:strCache>
            </c:strRef>
          </c:tx>
          <c:marker>
            <c:symbol val="none"/>
          </c:marker>
          <c:cat>
            <c:strRef>
              <c:f>'2.4.2.1 (f)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(f) 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13440"/>
        <c:axId val="113631616"/>
      </c:lineChart>
      <c:lineChart>
        <c:grouping val="standard"/>
        <c:varyColors val="0"/>
        <c:ser>
          <c:idx val="2"/>
          <c:order val="2"/>
          <c:tx>
            <c:strRef>
              <c:f>'2.4.2.1 (f) 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'2.4.2.1 (f)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'2.4.2.1 (f) 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633152"/>
        <c:axId val="113634688"/>
      </c:lineChart>
      <c:catAx>
        <c:axId val="11361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631616"/>
        <c:crosses val="autoZero"/>
        <c:auto val="1"/>
        <c:lblAlgn val="ctr"/>
        <c:lblOffset val="100"/>
        <c:noMultiLvlLbl val="0"/>
      </c:catAx>
      <c:valAx>
        <c:axId val="1136316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613440"/>
        <c:crosses val="autoZero"/>
        <c:crossBetween val="between"/>
      </c:valAx>
      <c:catAx>
        <c:axId val="113633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634688"/>
        <c:crosses val="autoZero"/>
        <c:auto val="1"/>
        <c:lblAlgn val="ctr"/>
        <c:lblOffset val="100"/>
        <c:noMultiLvlLbl val="0"/>
      </c:catAx>
      <c:valAx>
        <c:axId val="113634688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633152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'2.4.2.2 (c) '!$B$26</c:f>
              <c:strCache>
                <c:ptCount val="1"/>
                <c:pt idx="0">
                  <c:v>Adopcion y estructuración del sistema de gestión y control de flota SETP por parte de la autoridad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'2.4.2.2 (c)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(c) 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27744"/>
        <c:axId val="113737728"/>
      </c:barChart>
      <c:lineChart>
        <c:grouping val="standard"/>
        <c:varyColors val="0"/>
        <c:ser>
          <c:idx val="1"/>
          <c:order val="1"/>
          <c:tx>
            <c:strRef>
              <c:f>'2.4.2.2 (c) '!$B$27</c:f>
              <c:strCache>
                <c:ptCount val="1"/>
                <c:pt idx="0">
                  <c:v>Adopción y estructuración del sistema de gestion y control de flota SETP por Prte de la autoridad del transporte programado</c:v>
                </c:pt>
              </c:strCache>
            </c:strRef>
          </c:tx>
          <c:marker>
            <c:symbol val="none"/>
          </c:marker>
          <c:cat>
            <c:strRef>
              <c:f>'2.4.2.2 (c)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(c) '!$C$27:$H$27</c:f>
              <c:numCache>
                <c:formatCode>0</c:formatCode>
                <c:ptCount val="6"/>
                <c:pt idx="0">
                  <c:v>80</c:v>
                </c:pt>
                <c:pt idx="1">
                  <c:v>80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27744"/>
        <c:axId val="113737728"/>
      </c:lineChart>
      <c:lineChart>
        <c:grouping val="standard"/>
        <c:varyColors val="0"/>
        <c:ser>
          <c:idx val="2"/>
          <c:order val="2"/>
          <c:tx>
            <c:strRef>
              <c:f>'2.4.2.2 (c) 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'2.4.2.2 (c)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(c) 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39264"/>
        <c:axId val="113740800"/>
      </c:lineChart>
      <c:catAx>
        <c:axId val="113727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737728"/>
        <c:crosses val="autoZero"/>
        <c:auto val="1"/>
        <c:lblAlgn val="ctr"/>
        <c:lblOffset val="100"/>
        <c:noMultiLvlLbl val="0"/>
      </c:catAx>
      <c:valAx>
        <c:axId val="1137377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727744"/>
        <c:crosses val="autoZero"/>
        <c:crossBetween val="between"/>
      </c:valAx>
      <c:catAx>
        <c:axId val="1137392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740800"/>
        <c:crosses val="autoZero"/>
        <c:auto val="1"/>
        <c:lblAlgn val="ctr"/>
        <c:lblOffset val="100"/>
        <c:noMultiLvlLbl val="0"/>
      </c:catAx>
      <c:valAx>
        <c:axId val="11374080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73926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'2.4.2.2 (e) '!$B$26</c:f>
              <c:strCache>
                <c:ptCount val="1"/>
                <c:pt idx="0">
                  <c:v>Predios Adquiridos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'2.4.2.2 (e)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(e) 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795456"/>
        <c:axId val="113796992"/>
      </c:barChart>
      <c:lineChart>
        <c:grouping val="standard"/>
        <c:varyColors val="0"/>
        <c:ser>
          <c:idx val="1"/>
          <c:order val="1"/>
          <c:tx>
            <c:strRef>
              <c:f>'2.4.2.2 (e) '!$B$27</c:f>
              <c:strCache>
                <c:ptCount val="1"/>
                <c:pt idx="0">
                  <c:v>Predios Programados</c:v>
                </c:pt>
              </c:strCache>
            </c:strRef>
          </c:tx>
          <c:marker>
            <c:symbol val="none"/>
          </c:marker>
          <c:cat>
            <c:strRef>
              <c:f>'2.4.2.2 (e)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(e) '!$C$27:$H$27</c:f>
              <c:numCache>
                <c:formatCode>0</c:formatCode>
                <c:ptCount val="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95456"/>
        <c:axId val="113796992"/>
      </c:lineChart>
      <c:lineChart>
        <c:grouping val="standard"/>
        <c:varyColors val="0"/>
        <c:ser>
          <c:idx val="2"/>
          <c:order val="2"/>
          <c:tx>
            <c:strRef>
              <c:f>'2.4.2.2 (e) 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'2.4.2.2 (e)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(e) 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798528"/>
        <c:axId val="113808512"/>
      </c:lineChart>
      <c:catAx>
        <c:axId val="113795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796992"/>
        <c:crosses val="autoZero"/>
        <c:auto val="1"/>
        <c:lblAlgn val="ctr"/>
        <c:lblOffset val="100"/>
        <c:noMultiLvlLbl val="0"/>
      </c:catAx>
      <c:valAx>
        <c:axId val="113796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795456"/>
        <c:crosses val="autoZero"/>
        <c:crossBetween val="between"/>
      </c:valAx>
      <c:catAx>
        <c:axId val="113798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808512"/>
        <c:crosses val="autoZero"/>
        <c:auto val="1"/>
        <c:lblAlgn val="ctr"/>
        <c:lblOffset val="100"/>
        <c:noMultiLvlLbl val="0"/>
      </c:catAx>
      <c:valAx>
        <c:axId val="113808512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79852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09037328094391"/>
          <c:y val="2.8761061946902627E-2"/>
          <c:w val="0.45579567779960961"/>
          <c:h val="0.8075221238938052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'2.4.2.2 (f) '!$B$26</c:f>
              <c:strCache>
                <c:ptCount val="1"/>
                <c:pt idx="0">
                  <c:v>Tramos en Implementación PMA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'2.4.2.2 (f)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(f) '!$C$26:$H$26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3845760"/>
        <c:axId val="113847296"/>
      </c:barChart>
      <c:lineChart>
        <c:grouping val="standard"/>
        <c:varyColors val="0"/>
        <c:ser>
          <c:idx val="1"/>
          <c:order val="1"/>
          <c:tx>
            <c:strRef>
              <c:f>'2.4.2.2 (f) '!$B$27</c:f>
              <c:strCache>
                <c:ptCount val="1"/>
                <c:pt idx="0">
                  <c:v>Tramos Programados PMA</c:v>
                </c:pt>
              </c:strCache>
            </c:strRef>
          </c:tx>
          <c:marker>
            <c:symbol val="none"/>
          </c:marker>
          <c:cat>
            <c:strRef>
              <c:f>'2.4.2.2 (f)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(f) '!$C$27:$H$27</c:f>
              <c:numCache>
                <c:formatCode>0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45760"/>
        <c:axId val="113847296"/>
      </c:lineChart>
      <c:lineChart>
        <c:grouping val="standard"/>
        <c:varyColors val="0"/>
        <c:ser>
          <c:idx val="2"/>
          <c:order val="2"/>
          <c:tx>
            <c:strRef>
              <c:f>'2.4.2.2 (f) '!$B$28</c:f>
              <c:strCache>
                <c:ptCount val="1"/>
                <c:pt idx="0">
                  <c:v>CUMPLIMIENTO AÑO VIGENTE</c:v>
                </c:pt>
              </c:strCache>
            </c:strRef>
          </c:tx>
          <c:dLbls>
            <c:dLbl>
              <c:idx val="4"/>
              <c:layout>
                <c:manualLayout>
                  <c:x val="-2.4816694867456288E-2"/>
                  <c:y val="6.94444444444444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835307388606881E-2"/>
                  <c:y val="6.94444444444445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'2.4.2.2 (f) '!$C$25:$H$25</c:f>
              <c:strCache>
                <c:ptCount val="6"/>
                <c:pt idx="0">
                  <c:v>FEBRERO</c:v>
                </c:pt>
                <c:pt idx="1">
                  <c:v>ABRIL</c:v>
                </c:pt>
                <c:pt idx="2">
                  <c:v>JUNIO</c:v>
                </c:pt>
                <c:pt idx="3">
                  <c:v>AGOSTO</c:v>
                </c:pt>
                <c:pt idx="4">
                  <c:v>OCTUBRE</c:v>
                </c:pt>
                <c:pt idx="5">
                  <c:v>DICIEMBRE</c:v>
                </c:pt>
              </c:strCache>
            </c:strRef>
          </c:cat>
          <c:val>
            <c:numRef>
              <c:f>'2.4.2.2 (f) '!$C$28:$H$28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0.33333333333333331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3853184"/>
        <c:axId val="113854720"/>
      </c:lineChart>
      <c:catAx>
        <c:axId val="113845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847296"/>
        <c:crosses val="autoZero"/>
        <c:auto val="1"/>
        <c:lblAlgn val="ctr"/>
        <c:lblOffset val="100"/>
        <c:noMultiLvlLbl val="0"/>
      </c:catAx>
      <c:valAx>
        <c:axId val="113847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845760"/>
        <c:crosses val="autoZero"/>
        <c:crossBetween val="between"/>
      </c:valAx>
      <c:catAx>
        <c:axId val="113853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13854720"/>
        <c:crosses val="autoZero"/>
        <c:auto val="1"/>
        <c:lblAlgn val="ctr"/>
        <c:lblOffset val="100"/>
        <c:noMultiLvlLbl val="0"/>
      </c:catAx>
      <c:valAx>
        <c:axId val="1138547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CO"/>
          </a:p>
        </c:txPr>
        <c:crossAx val="113853184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67190576316082795"/>
          <c:y val="0.28982293879932053"/>
          <c:w val="0.31237714070271638"/>
          <c:h val="0.444690247052451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O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221191</xdr:colOff>
      <xdr:row>0</xdr:row>
      <xdr:rowOff>127000</xdr:rowOff>
    </xdr:from>
    <xdr:to>
      <xdr:col>1</xdr:col>
      <xdr:colOff>1707091</xdr:colOff>
      <xdr:row>2</xdr:row>
      <xdr:rowOff>298450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7608" y="127000"/>
          <a:ext cx="1485900" cy="9757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5</xdr:col>
      <xdr:colOff>38100</xdr:colOff>
      <xdr:row>51</xdr:row>
      <xdr:rowOff>19050</xdr:rowOff>
    </xdr:to>
    <xdr:graphicFrame macro="">
      <xdr:nvGraphicFramePr>
        <xdr:cNvPr id="12303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180975</xdr:colOff>
      <xdr:row>0</xdr:row>
      <xdr:rowOff>38100</xdr:rowOff>
    </xdr:from>
    <xdr:to>
      <xdr:col>1</xdr:col>
      <xdr:colOff>1676400</xdr:colOff>
      <xdr:row>2</xdr:row>
      <xdr:rowOff>142875</xdr:rowOff>
    </xdr:to>
    <xdr:pic>
      <xdr:nvPicPr>
        <xdr:cNvPr id="123031" name="Imagen 4" descr="C:\Documents and Settings\Administrador\Escritorio\logo meci alcadia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95275" y="38100"/>
          <a:ext cx="1495425" cy="571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34</xdr:row>
      <xdr:rowOff>19050</xdr:rowOff>
    </xdr:from>
    <xdr:to>
      <xdr:col>4</xdr:col>
      <xdr:colOff>1038225</xdr:colOff>
      <xdr:row>47</xdr:row>
      <xdr:rowOff>85725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200025</xdr:colOff>
      <xdr:row>0</xdr:row>
      <xdr:rowOff>95250</xdr:rowOff>
    </xdr:from>
    <xdr:to>
      <xdr:col>1</xdr:col>
      <xdr:colOff>1685925</xdr:colOff>
      <xdr:row>2</xdr:row>
      <xdr:rowOff>266700</xdr:rowOff>
    </xdr:to>
    <xdr:pic>
      <xdr:nvPicPr>
        <xdr:cNvPr id="3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4325" y="95250"/>
          <a:ext cx="1485900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tabSelected="1" view="pageBreakPreview" zoomScale="53" zoomScaleNormal="100" zoomScaleSheetLayoutView="53" workbookViewId="0">
      <selection activeCell="E60" sqref="E60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89"/>
      <c r="D4" s="89"/>
      <c r="E4" s="89"/>
      <c r="F4" s="89"/>
      <c r="G4" s="89"/>
      <c r="H4" s="89"/>
      <c r="I4" s="89"/>
      <c r="J4" s="89"/>
      <c r="K4" s="89"/>
      <c r="L4" s="89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78</v>
      </c>
      <c r="D9" s="216"/>
      <c r="E9" s="26" t="s">
        <v>65</v>
      </c>
      <c r="F9" s="226" t="s">
        <v>83</v>
      </c>
      <c r="G9" s="232"/>
      <c r="H9" s="232"/>
      <c r="I9" s="232"/>
      <c r="J9" s="232"/>
      <c r="K9" s="232"/>
      <c r="L9" s="232"/>
      <c r="M9" s="232"/>
      <c r="N9" s="232"/>
      <c r="O9" s="233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74</v>
      </c>
      <c r="D11" s="216"/>
      <c r="E11" s="26" t="s">
        <v>66</v>
      </c>
      <c r="F11" s="217" t="s">
        <v>79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75</v>
      </c>
      <c r="D13" s="216"/>
      <c r="E13" s="26" t="s">
        <v>67</v>
      </c>
      <c r="F13" s="220" t="s">
        <v>87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>
        <v>0</v>
      </c>
      <c r="D15" s="221"/>
      <c r="E15" s="75" t="s">
        <v>68</v>
      </c>
      <c r="F15" s="222" t="s">
        <v>107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88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94" t="s">
        <v>108</v>
      </c>
      <c r="E20" s="65">
        <v>1</v>
      </c>
      <c r="F20" s="65">
        <v>1</v>
      </c>
      <c r="G20" s="91" t="s">
        <v>120</v>
      </c>
      <c r="H20" s="102" t="s">
        <v>110</v>
      </c>
      <c r="I20" s="67"/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92" t="s">
        <v>105</v>
      </c>
      <c r="C26" s="61">
        <v>0</v>
      </c>
      <c r="D26" s="62">
        <v>1</v>
      </c>
      <c r="E26" s="62">
        <v>0</v>
      </c>
      <c r="F26" s="62">
        <v>0</v>
      </c>
      <c r="G26" s="62">
        <v>0</v>
      </c>
      <c r="H26" s="63">
        <v>0</v>
      </c>
    </row>
    <row r="27" spans="2:11" ht="36.75" customHeight="1" thickBot="1" x14ac:dyDescent="0.25">
      <c r="B27" s="93" t="s">
        <v>106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1</v>
      </c>
      <c r="E28" s="60">
        <f>IF($J$20=1,IF((SUM(C26:E26)/E27)&gt;=1,1,(SUM(C26:E26)/E27)),IF($J$20=2,IF((1-(SUM(C26:E26)/E27))&lt;=0,0,1-(SUM(C26:E26)/E27)),""))</f>
        <v>1</v>
      </c>
      <c r="F28" s="60">
        <f>IF($J$20=1,IF((SUM(C26:F26)/F27)&gt;=1,1,(SUM(C26:F26)/F27)),IF($J$20=2,IF((1-(SUM(C26:F26)/F27))&lt;=0,0,1-(SUM(C26:F26)/F27)),""))</f>
        <v>1</v>
      </c>
      <c r="G28" s="60">
        <f>IF($J$20=1,IF((SUM(C26:G26)/G27)&gt;=1,1,(SUM(C26:G26)/G27)),IF($J$20=2,IF((1-(SUM(C26:G26)/G27))&lt;=0,0,1-(SUM(C26:G26)/G27)),""))</f>
        <v>1</v>
      </c>
      <c r="H28" s="60">
        <f>IF($J$20=1,IF((SUM(C26:H26)/H27)&gt;=1,1,(SUM(C26:H26)/H27)),IF($J$20=2,IF((1-(SUM(C26:H26)/H27))&lt;=0,0,1-(SUM(C26:H26)/H27)),""))</f>
        <v>1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87"/>
      <c r="K34" s="87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171" t="s">
        <v>109</v>
      </c>
      <c r="H35" s="172"/>
      <c r="I35" s="172"/>
      <c r="J35" s="172"/>
      <c r="K35" s="173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174"/>
      <c r="H36" s="175"/>
      <c r="I36" s="175"/>
      <c r="J36" s="175"/>
      <c r="K36" s="176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177"/>
      <c r="H37" s="178"/>
      <c r="I37" s="178"/>
      <c r="J37" s="178"/>
      <c r="K37" s="179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86" t="s">
        <v>31</v>
      </c>
      <c r="G56" s="86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86" t="s">
        <v>34</v>
      </c>
      <c r="M56" s="86" t="s">
        <v>35</v>
      </c>
      <c r="N56" s="86" t="s">
        <v>36</v>
      </c>
      <c r="O56" s="112"/>
      <c r="P56" s="1"/>
      <c r="Q56" s="1"/>
    </row>
    <row r="57" spans="1:17" s="45" customFormat="1" x14ac:dyDescent="0.2">
      <c r="B57" s="85" t="s">
        <v>135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 t="s">
        <v>136</v>
      </c>
      <c r="C58" s="78"/>
      <c r="D58" s="79"/>
      <c r="E58" s="78"/>
      <c r="F58" s="90"/>
      <c r="G58" s="90"/>
      <c r="H58" s="90"/>
      <c r="I58" s="90"/>
      <c r="J58" s="90"/>
      <c r="K58" s="90"/>
      <c r="L58" s="90"/>
      <c r="M58" s="90"/>
      <c r="N58" s="90"/>
      <c r="O58" s="76">
        <f>COUNTA(C58:N58)</f>
        <v>0</v>
      </c>
      <c r="P58" s="46"/>
      <c r="Q58" s="46"/>
    </row>
    <row r="59" spans="1:17" s="45" customFormat="1" x14ac:dyDescent="0.2">
      <c r="B59" s="85" t="s">
        <v>137</v>
      </c>
      <c r="C59" s="78"/>
      <c r="D59" s="79"/>
      <c r="E59" s="78"/>
      <c r="F59" s="90"/>
      <c r="G59" s="90"/>
      <c r="H59" s="90"/>
      <c r="I59" s="90"/>
      <c r="J59" s="90"/>
      <c r="K59" s="90"/>
      <c r="L59" s="90"/>
      <c r="M59" s="90"/>
      <c r="N59" s="90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/>
      <c r="C60" s="78"/>
      <c r="D60" s="79"/>
      <c r="E60" s="78"/>
      <c r="F60" s="90"/>
      <c r="G60" s="90"/>
      <c r="H60" s="90"/>
      <c r="I60" s="90"/>
      <c r="J60" s="90"/>
      <c r="K60" s="90"/>
      <c r="L60" s="90"/>
      <c r="M60" s="90"/>
      <c r="N60" s="90"/>
      <c r="O60" s="76">
        <f t="shared" si="0"/>
        <v>0</v>
      </c>
      <c r="P60" s="46"/>
      <c r="Q60" s="46"/>
    </row>
    <row r="61" spans="1:17" s="45" customFormat="1" ht="12.75" customHeight="1" x14ac:dyDescent="0.2">
      <c r="B61" s="85"/>
      <c r="C61" s="78"/>
      <c r="D61" s="79"/>
      <c r="E61" s="78"/>
      <c r="F61" s="90"/>
      <c r="G61" s="90"/>
      <c r="H61" s="90"/>
      <c r="I61" s="90"/>
      <c r="J61" s="90"/>
      <c r="K61" s="90"/>
      <c r="L61" s="90"/>
      <c r="M61" s="90"/>
      <c r="N61" s="90"/>
      <c r="O61" s="76">
        <f t="shared" si="0"/>
        <v>0</v>
      </c>
      <c r="P61" s="46"/>
      <c r="Q61" s="46"/>
    </row>
    <row r="62" spans="1:17" s="45" customFormat="1" x14ac:dyDescent="0.2">
      <c r="B62" s="82"/>
      <c r="C62" s="78"/>
      <c r="D62" s="79"/>
      <c r="E62" s="78"/>
      <c r="F62" s="90"/>
      <c r="G62" s="90"/>
      <c r="H62" s="90"/>
      <c r="I62" s="90"/>
      <c r="J62" s="90"/>
      <c r="K62" s="90"/>
      <c r="L62" s="90"/>
      <c r="M62" s="90"/>
      <c r="N62" s="90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0"/>
      <c r="G63" s="90"/>
      <c r="H63" s="90"/>
      <c r="I63" s="90"/>
      <c r="J63" s="90"/>
      <c r="K63" s="90"/>
      <c r="L63" s="90"/>
      <c r="M63" s="90"/>
      <c r="N63" s="90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0"/>
      <c r="G64" s="90"/>
      <c r="H64" s="90"/>
      <c r="I64" s="90"/>
      <c r="J64" s="90"/>
      <c r="K64" s="90"/>
      <c r="L64" s="90"/>
      <c r="M64" s="90"/>
      <c r="N64" s="90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0"/>
      <c r="G65" s="90"/>
      <c r="H65" s="90"/>
      <c r="I65" s="90"/>
      <c r="J65" s="90"/>
      <c r="K65" s="90"/>
      <c r="L65" s="90"/>
      <c r="M65" s="90"/>
      <c r="N65" s="90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0"/>
      <c r="G66" s="90"/>
      <c r="H66" s="80"/>
      <c r="I66" s="80"/>
      <c r="J66" s="80"/>
      <c r="K66" s="80"/>
      <c r="L66" s="90"/>
      <c r="M66" s="90"/>
      <c r="N66" s="90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0"/>
      <c r="G67" s="90"/>
      <c r="H67" s="80"/>
      <c r="I67" s="80"/>
      <c r="J67" s="80"/>
      <c r="K67" s="80"/>
      <c r="L67" s="90"/>
      <c r="M67" s="90"/>
      <c r="N67" s="90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0"/>
      <c r="G68" s="90"/>
      <c r="H68" s="80"/>
      <c r="I68" s="80"/>
      <c r="J68" s="80"/>
      <c r="K68" s="80"/>
      <c r="L68" s="90"/>
      <c r="M68" s="90"/>
      <c r="N68" s="90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0"/>
      <c r="G69" s="90"/>
      <c r="H69" s="80"/>
      <c r="I69" s="80"/>
      <c r="J69" s="80"/>
      <c r="K69" s="80"/>
      <c r="L69" s="90"/>
      <c r="M69" s="90"/>
      <c r="N69" s="90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0"/>
      <c r="G70" s="90"/>
      <c r="H70" s="80"/>
      <c r="I70" s="80"/>
      <c r="J70" s="80"/>
      <c r="K70" s="80"/>
      <c r="L70" s="90"/>
      <c r="M70" s="90"/>
      <c r="N70" s="90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0"/>
      <c r="G71" s="90"/>
      <c r="H71" s="80"/>
      <c r="I71" s="80"/>
      <c r="J71" s="80"/>
      <c r="K71" s="80"/>
      <c r="L71" s="90"/>
      <c r="M71" s="90"/>
      <c r="N71" s="90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0"/>
      <c r="G72" s="90"/>
      <c r="H72" s="80"/>
      <c r="I72" s="80"/>
      <c r="J72" s="80"/>
      <c r="K72" s="80"/>
      <c r="L72" s="90"/>
      <c r="M72" s="90"/>
      <c r="N72" s="90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0"/>
      <c r="G73" s="90"/>
      <c r="H73" s="80"/>
      <c r="I73" s="80"/>
      <c r="J73" s="80"/>
      <c r="K73" s="80"/>
      <c r="L73" s="90"/>
      <c r="M73" s="90"/>
      <c r="N73" s="90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0"/>
      <c r="G74" s="90"/>
      <c r="H74" s="80"/>
      <c r="I74" s="80"/>
      <c r="J74" s="80"/>
      <c r="K74" s="80"/>
      <c r="L74" s="90"/>
      <c r="M74" s="90"/>
      <c r="N74" s="90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0"/>
      <c r="G75" s="90"/>
      <c r="H75" s="80"/>
      <c r="I75" s="80"/>
      <c r="J75" s="80"/>
      <c r="K75" s="80"/>
      <c r="L75" s="90"/>
      <c r="M75" s="90"/>
      <c r="N75" s="90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0"/>
      <c r="G76" s="90"/>
      <c r="H76" s="80"/>
      <c r="I76" s="80"/>
      <c r="J76" s="80"/>
      <c r="K76" s="80"/>
      <c r="L76" s="90"/>
      <c r="M76" s="90"/>
      <c r="N76" s="90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32" priority="1">
      <formula>"($C$31&gt;0.9)"</formula>
    </cfRule>
    <cfRule type="cellIs" dxfId="31" priority="2" operator="between">
      <formula>"$C$31=0.6"</formula>
      <formula>"$C$31=0.89"</formula>
    </cfRule>
    <cfRule type="expression" dxfId="30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19685039370078741"/>
  <pageSetup paperSize="5" scale="50" orientation="landscape" r:id="rId1"/>
  <headerFooter alignWithMargins="0">
    <oddFooter>&amp;CPàgina &amp;P de &amp;N</oddFooter>
  </headerFooter>
  <rowBreaks count="2" manualBreakCount="2">
    <brk id="32" max="16383" man="1"/>
    <brk id="52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B35" zoomScale="90" zoomScaleNormal="100" zoomScaleSheetLayoutView="90" workbookViewId="0">
      <selection activeCell="H60" sqref="H60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89"/>
      <c r="D4" s="89"/>
      <c r="E4" s="89"/>
      <c r="F4" s="89"/>
      <c r="G4" s="89"/>
      <c r="H4" s="89"/>
      <c r="I4" s="89"/>
      <c r="J4" s="89"/>
      <c r="K4" s="89"/>
      <c r="L4" s="89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88</v>
      </c>
      <c r="D9" s="216"/>
      <c r="E9" s="26" t="s">
        <v>65</v>
      </c>
      <c r="F9" s="229" t="s">
        <v>91</v>
      </c>
      <c r="G9" s="250"/>
      <c r="H9" s="250"/>
      <c r="I9" s="250"/>
      <c r="J9" s="250"/>
      <c r="K9" s="250"/>
      <c r="L9" s="250"/>
      <c r="M9" s="250"/>
      <c r="N9" s="250"/>
      <c r="O9" s="251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89</v>
      </c>
      <c r="D11" s="216"/>
      <c r="E11" s="26" t="s">
        <v>66</v>
      </c>
      <c r="F11" s="217" t="s">
        <v>90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99</v>
      </c>
      <c r="D13" s="216"/>
      <c r="E13" s="26" t="s">
        <v>67</v>
      </c>
      <c r="F13" s="220" t="s">
        <v>156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 t="s">
        <v>202</v>
      </c>
      <c r="D15" s="221"/>
      <c r="E15" s="75" t="s">
        <v>68</v>
      </c>
      <c r="F15" s="222" t="s">
        <v>201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88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103" t="s">
        <v>201</v>
      </c>
      <c r="E20" s="65">
        <v>1</v>
      </c>
      <c r="F20" s="65" t="s">
        <v>199</v>
      </c>
      <c r="G20" s="100" t="s">
        <v>200</v>
      </c>
      <c r="H20" s="66"/>
      <c r="I20" s="67"/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104" t="s">
        <v>198</v>
      </c>
      <c r="C26" s="61">
        <v>1</v>
      </c>
      <c r="D26" s="62">
        <v>0</v>
      </c>
      <c r="E26" s="62">
        <v>0</v>
      </c>
      <c r="F26" s="62">
        <v>0</v>
      </c>
      <c r="G26" s="62">
        <v>0</v>
      </c>
      <c r="H26" s="63">
        <v>0</v>
      </c>
    </row>
    <row r="27" spans="2:11" ht="36.75" customHeight="1" thickBot="1" x14ac:dyDescent="0.25">
      <c r="B27" s="93" t="s">
        <v>197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1</v>
      </c>
      <c r="D28" s="60">
        <f>IF($J$20=1,IF((SUM(C26:D26)/D27)&gt;=1,1,(SUM(C26:D26)/D27)),IF($J$20=2,IF((1-(SUM(C26:D26)/D27))&lt;=0,0,1-(SUM(C26:D26)/D27)),""))</f>
        <v>1</v>
      </c>
      <c r="E28" s="60">
        <f>IF($J$20=1,IF((SUM(C26:E26)/E27)&gt;=1,1,(SUM(C26:E26)/E27)),IF($J$20=2,IF((1-(SUM(C26:E26)/E27))&lt;=0,0,1-(SUM(C26:E26)/E27)),""))</f>
        <v>1</v>
      </c>
      <c r="F28" s="60">
        <f>IF($J$20=1,IF((SUM(C26:F26)/F27)&gt;=1,1,(SUM(C26:F26)/F27)),IF($J$20=2,IF((1-(SUM(C26:F26)/F27))&lt;=0,0,1-(SUM(C26:F26)/F27)),""))</f>
        <v>1</v>
      </c>
      <c r="G28" s="60">
        <f>IF($J$20=1,IF((SUM(C26:G26)/G27)&gt;=1,1,(SUM(C26:G26)/G27)),IF($J$20=2,IF((1-(SUM(C26:G26)/G27))&lt;=0,0,1-(SUM(C26:G26)/G27)),""))</f>
        <v>1</v>
      </c>
      <c r="H28" s="60">
        <f>IF($J$20=1,IF((SUM(C26:H26)/H27)&gt;=1,1,(SUM(C26:H26)/H27)),IF($J$20=2,IF((1-(SUM(C26:H26)/H27))&lt;=0,0,1-(SUM(C26:H26)/H27)),""))</f>
        <v>1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87"/>
      <c r="K34" s="87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252"/>
      <c r="H35" s="253"/>
      <c r="I35" s="253"/>
      <c r="J35" s="253"/>
      <c r="K35" s="254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255"/>
      <c r="H36" s="256"/>
      <c r="I36" s="256"/>
      <c r="J36" s="256"/>
      <c r="K36" s="257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258"/>
      <c r="H37" s="259"/>
      <c r="I37" s="259"/>
      <c r="J37" s="259"/>
      <c r="K37" s="260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86" t="s">
        <v>31</v>
      </c>
      <c r="G56" s="86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86" t="s">
        <v>34</v>
      </c>
      <c r="M56" s="86" t="s">
        <v>35</v>
      </c>
      <c r="N56" s="86" t="s">
        <v>36</v>
      </c>
      <c r="O56" s="112"/>
      <c r="P56" s="1"/>
      <c r="Q56" s="1"/>
    </row>
    <row r="57" spans="1:17" s="45" customFormat="1" x14ac:dyDescent="0.2">
      <c r="B57" s="85"/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/>
      <c r="C58" s="78"/>
      <c r="D58" s="79"/>
      <c r="E58" s="78"/>
      <c r="F58" s="90"/>
      <c r="G58" s="90"/>
      <c r="H58" s="90"/>
      <c r="I58" s="90"/>
      <c r="J58" s="90"/>
      <c r="K58" s="90"/>
      <c r="L58" s="90"/>
      <c r="M58" s="90"/>
      <c r="N58" s="90"/>
      <c r="O58" s="76">
        <f>COUNTA(C58:N58)</f>
        <v>0</v>
      </c>
      <c r="P58" s="46"/>
      <c r="Q58" s="46"/>
    </row>
    <row r="59" spans="1:17" s="45" customFormat="1" x14ac:dyDescent="0.2">
      <c r="B59" s="85"/>
      <c r="C59" s="78"/>
      <c r="D59" s="79"/>
      <c r="E59" s="78"/>
      <c r="F59" s="90"/>
      <c r="G59" s="90"/>
      <c r="H59" s="90"/>
      <c r="I59" s="90"/>
      <c r="J59" s="90"/>
      <c r="K59" s="90"/>
      <c r="L59" s="90"/>
      <c r="M59" s="90"/>
      <c r="N59" s="90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/>
      <c r="C60" s="78"/>
      <c r="D60" s="79"/>
      <c r="E60" s="78"/>
      <c r="F60" s="90"/>
      <c r="G60" s="90"/>
      <c r="H60" s="90"/>
      <c r="I60" s="90"/>
      <c r="J60" s="90"/>
      <c r="K60" s="90"/>
      <c r="L60" s="90"/>
      <c r="M60" s="90"/>
      <c r="N60" s="90"/>
      <c r="O60" s="76">
        <f t="shared" si="0"/>
        <v>0</v>
      </c>
      <c r="P60" s="46"/>
      <c r="Q60" s="46"/>
    </row>
    <row r="61" spans="1:17" s="45" customFormat="1" ht="12.75" customHeight="1" x14ac:dyDescent="0.2">
      <c r="B61" s="85" t="s">
        <v>163</v>
      </c>
      <c r="C61" s="78"/>
      <c r="D61" s="79"/>
      <c r="E61" s="78"/>
      <c r="F61" s="90"/>
      <c r="G61" s="90"/>
      <c r="H61" s="90"/>
      <c r="I61" s="90"/>
      <c r="J61" s="90"/>
      <c r="K61" s="90"/>
      <c r="L61" s="90"/>
      <c r="M61" s="90"/>
      <c r="N61" s="90"/>
      <c r="O61" s="76">
        <f t="shared" si="0"/>
        <v>0</v>
      </c>
      <c r="P61" s="46"/>
      <c r="Q61" s="46"/>
    </row>
    <row r="62" spans="1:17" s="45" customFormat="1" x14ac:dyDescent="0.2">
      <c r="B62" s="82"/>
      <c r="C62" s="78"/>
      <c r="D62" s="79"/>
      <c r="E62" s="78"/>
      <c r="F62" s="90"/>
      <c r="G62" s="90"/>
      <c r="H62" s="90"/>
      <c r="I62" s="90"/>
      <c r="J62" s="90"/>
      <c r="K62" s="90"/>
      <c r="L62" s="90"/>
      <c r="M62" s="90"/>
      <c r="N62" s="90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0"/>
      <c r="G63" s="90"/>
      <c r="H63" s="90"/>
      <c r="I63" s="90"/>
      <c r="J63" s="90"/>
      <c r="K63" s="90"/>
      <c r="L63" s="90"/>
      <c r="M63" s="90"/>
      <c r="N63" s="90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0"/>
      <c r="G64" s="90"/>
      <c r="H64" s="90"/>
      <c r="I64" s="90"/>
      <c r="J64" s="90"/>
      <c r="K64" s="90"/>
      <c r="L64" s="90"/>
      <c r="M64" s="90"/>
      <c r="N64" s="90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0"/>
      <c r="G65" s="90"/>
      <c r="H65" s="90"/>
      <c r="I65" s="90"/>
      <c r="J65" s="90"/>
      <c r="K65" s="90"/>
      <c r="L65" s="90"/>
      <c r="M65" s="90"/>
      <c r="N65" s="90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0"/>
      <c r="G66" s="90"/>
      <c r="H66" s="80"/>
      <c r="I66" s="80"/>
      <c r="J66" s="80"/>
      <c r="K66" s="80"/>
      <c r="L66" s="90"/>
      <c r="M66" s="90"/>
      <c r="N66" s="90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0"/>
      <c r="G67" s="90"/>
      <c r="H67" s="80"/>
      <c r="I67" s="80"/>
      <c r="J67" s="80"/>
      <c r="K67" s="80"/>
      <c r="L67" s="90"/>
      <c r="M67" s="90"/>
      <c r="N67" s="90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0"/>
      <c r="G68" s="90"/>
      <c r="H68" s="80"/>
      <c r="I68" s="80"/>
      <c r="J68" s="80"/>
      <c r="K68" s="80"/>
      <c r="L68" s="90"/>
      <c r="M68" s="90"/>
      <c r="N68" s="90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0"/>
      <c r="G69" s="90"/>
      <c r="H69" s="80"/>
      <c r="I69" s="80"/>
      <c r="J69" s="80"/>
      <c r="K69" s="80"/>
      <c r="L69" s="90"/>
      <c r="M69" s="90"/>
      <c r="N69" s="90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0"/>
      <c r="G70" s="90"/>
      <c r="H70" s="80"/>
      <c r="I70" s="80"/>
      <c r="J70" s="80"/>
      <c r="K70" s="80"/>
      <c r="L70" s="90"/>
      <c r="M70" s="90"/>
      <c r="N70" s="90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0"/>
      <c r="G71" s="90"/>
      <c r="H71" s="80"/>
      <c r="I71" s="80"/>
      <c r="J71" s="80"/>
      <c r="K71" s="80"/>
      <c r="L71" s="90"/>
      <c r="M71" s="90"/>
      <c r="N71" s="90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0"/>
      <c r="G72" s="90"/>
      <c r="H72" s="80"/>
      <c r="I72" s="80"/>
      <c r="J72" s="80"/>
      <c r="K72" s="80"/>
      <c r="L72" s="90"/>
      <c r="M72" s="90"/>
      <c r="N72" s="90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0"/>
      <c r="G73" s="90"/>
      <c r="H73" s="80"/>
      <c r="I73" s="80"/>
      <c r="J73" s="80"/>
      <c r="K73" s="80"/>
      <c r="L73" s="90"/>
      <c r="M73" s="90"/>
      <c r="N73" s="90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0"/>
      <c r="G74" s="90"/>
      <c r="H74" s="80"/>
      <c r="I74" s="80"/>
      <c r="J74" s="80"/>
      <c r="K74" s="80"/>
      <c r="L74" s="90"/>
      <c r="M74" s="90"/>
      <c r="N74" s="90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0"/>
      <c r="G75" s="90"/>
      <c r="H75" s="80"/>
      <c r="I75" s="80"/>
      <c r="J75" s="80"/>
      <c r="K75" s="80"/>
      <c r="L75" s="90"/>
      <c r="M75" s="90"/>
      <c r="N75" s="90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0"/>
      <c r="G76" s="90"/>
      <c r="H76" s="80"/>
      <c r="I76" s="80"/>
      <c r="J76" s="80"/>
      <c r="K76" s="80"/>
      <c r="L76" s="90"/>
      <c r="M76" s="90"/>
      <c r="N76" s="90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5" priority="1">
      <formula>"($C$31&gt;0.9)"</formula>
    </cfRule>
    <cfRule type="cellIs" dxfId="4" priority="2" operator="between">
      <formula>"$C$31=0.6"</formula>
      <formula>"$C$31=0.89"</formula>
    </cfRule>
    <cfRule type="expression" dxfId="3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6" sqref="B26"/>
    </sheetView>
  </sheetViews>
  <sheetFormatPr baseColWidth="10" defaultRowHeight="12.75" x14ac:dyDescent="0.2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76"/>
  <sheetViews>
    <sheetView view="pageBreakPreview" topLeftCell="A7" zoomScale="73" zoomScaleNormal="100" zoomScaleSheetLayoutView="73" workbookViewId="0">
      <selection activeCell="G20" sqref="G20"/>
    </sheetView>
  </sheetViews>
  <sheetFormatPr baseColWidth="10" defaultRowHeight="12.75" x14ac:dyDescent="0.2"/>
  <cols>
    <col min="1" max="1" width="1.7109375" style="2" customWidth="1"/>
    <col min="2" max="2" width="28.85546875" style="2" customWidth="1"/>
    <col min="3" max="3" width="18.5703125" style="2" customWidth="1"/>
    <col min="4" max="4" width="21.42578125" style="2" customWidth="1"/>
    <col min="5" max="5" width="18.8554687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10.42578125" style="2" customWidth="1"/>
    <col min="16" max="16384" width="11.42578125" style="2"/>
  </cols>
  <sheetData>
    <row r="1" spans="1:20" ht="21.75" customHeight="1" x14ac:dyDescent="0.2">
      <c r="A1" s="1"/>
      <c r="B1" s="234"/>
      <c r="C1" s="274" t="s">
        <v>46</v>
      </c>
      <c r="D1" s="275"/>
      <c r="E1" s="275"/>
      <c r="F1" s="275"/>
      <c r="G1" s="275"/>
      <c r="H1" s="275"/>
      <c r="I1" s="275"/>
      <c r="J1" s="275"/>
      <c r="K1" s="275"/>
      <c r="L1" s="276"/>
      <c r="M1" s="277" t="s">
        <v>47</v>
      </c>
      <c r="N1" s="277"/>
      <c r="O1" s="277"/>
      <c r="Q1" s="1"/>
    </row>
    <row r="2" spans="1:20" ht="15" customHeight="1" x14ac:dyDescent="0.2">
      <c r="A2" s="1"/>
      <c r="B2" s="234"/>
      <c r="C2" s="278" t="s">
        <v>48</v>
      </c>
      <c r="D2" s="279"/>
      <c r="E2" s="279"/>
      <c r="F2" s="279"/>
      <c r="G2" s="279"/>
      <c r="H2" s="279"/>
      <c r="I2" s="279"/>
      <c r="J2" s="279"/>
      <c r="K2" s="279"/>
      <c r="L2" s="280"/>
      <c r="M2" s="284" t="s">
        <v>0</v>
      </c>
      <c r="N2" s="284"/>
      <c r="O2" s="284"/>
      <c r="Q2" s="1"/>
    </row>
    <row r="3" spans="1:20" ht="15" customHeight="1" x14ac:dyDescent="0.2">
      <c r="A3" s="1"/>
      <c r="B3" s="234"/>
      <c r="C3" s="281"/>
      <c r="D3" s="282"/>
      <c r="E3" s="282"/>
      <c r="F3" s="282"/>
      <c r="G3" s="282"/>
      <c r="H3" s="282"/>
      <c r="I3" s="282"/>
      <c r="J3" s="282"/>
      <c r="K3" s="282"/>
      <c r="L3" s="283"/>
      <c r="M3" s="285" t="s">
        <v>1</v>
      </c>
      <c r="N3" s="285"/>
      <c r="O3" s="285"/>
      <c r="Q3" s="1"/>
    </row>
    <row r="4" spans="1:20" ht="15" customHeight="1" x14ac:dyDescent="0.2">
      <c r="A4" s="1"/>
      <c r="B4" s="10"/>
      <c r="C4" s="3"/>
      <c r="D4" s="3"/>
      <c r="E4" s="3"/>
      <c r="F4" s="3"/>
      <c r="G4" s="3"/>
      <c r="H4" s="3"/>
      <c r="I4" s="3"/>
      <c r="J4" s="3"/>
      <c r="K4" s="3"/>
      <c r="L4" s="3"/>
      <c r="M4" s="25"/>
      <c r="N4" s="25"/>
      <c r="Q4" s="1"/>
    </row>
    <row r="5" spans="1:20" ht="33" customHeight="1" x14ac:dyDescent="0.2">
      <c r="A5" s="1"/>
      <c r="B5" s="30" t="s">
        <v>9</v>
      </c>
      <c r="C5" s="271" t="e">
        <f>#REF!</f>
        <v>#REF!</v>
      </c>
      <c r="D5" s="225"/>
      <c r="E5" s="26" t="s">
        <v>10</v>
      </c>
      <c r="F5" s="272" t="e">
        <f>#REF!</f>
        <v>#REF!</v>
      </c>
      <c r="G5" s="272"/>
      <c r="H5" s="272"/>
      <c r="I5" s="272"/>
      <c r="J5" s="272"/>
      <c r="K5" s="272"/>
      <c r="L5" s="272"/>
      <c r="M5" s="272"/>
      <c r="N5" s="272"/>
      <c r="O5" s="272"/>
      <c r="P5" s="12"/>
      <c r="Q5" s="11"/>
      <c r="R5" s="11"/>
      <c r="S5" s="11"/>
      <c r="T5" s="1"/>
    </row>
    <row r="6" spans="1:20" s="1" customFormat="1" ht="6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36.75" customHeight="1" x14ac:dyDescent="0.2">
      <c r="A7" s="1"/>
      <c r="B7" s="30" t="s">
        <v>11</v>
      </c>
      <c r="C7" s="271" t="e">
        <f>#REF!</f>
        <v>#REF!</v>
      </c>
      <c r="D7" s="225"/>
      <c r="E7" s="26" t="s">
        <v>12</v>
      </c>
      <c r="F7" s="271" t="e">
        <f>#REF!</f>
        <v>#REF!</v>
      </c>
      <c r="G7" s="273"/>
      <c r="H7" s="273"/>
      <c r="I7" s="273"/>
      <c r="J7" s="273"/>
      <c r="K7" s="273"/>
      <c r="L7" s="273"/>
      <c r="M7" s="273"/>
      <c r="N7" s="273"/>
      <c r="O7" s="225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71" t="e">
        <f>#REF!</f>
        <v>#REF!</v>
      </c>
      <c r="D9" s="225"/>
      <c r="E9" s="26" t="s">
        <v>14</v>
      </c>
      <c r="F9" s="271" t="e">
        <f>#REF!</f>
        <v>#REF!</v>
      </c>
      <c r="G9" s="273"/>
      <c r="H9" s="273"/>
      <c r="I9" s="273"/>
      <c r="J9" s="273"/>
      <c r="K9" s="273"/>
      <c r="L9" s="273"/>
      <c r="M9" s="273"/>
      <c r="N9" s="273"/>
      <c r="O9" s="225"/>
      <c r="P9" s="12"/>
      <c r="Q9" s="12"/>
      <c r="R9" s="12"/>
      <c r="S9" s="12"/>
      <c r="T9" s="1"/>
    </row>
    <row r="10" spans="1:20" ht="10.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71" t="e">
        <f>#REF!</f>
        <v>#REF!</v>
      </c>
      <c r="D11" s="225"/>
      <c r="E11" s="26" t="s">
        <v>45</v>
      </c>
      <c r="F11" s="272" t="e">
        <f>#REF!</f>
        <v>#REF!</v>
      </c>
      <c r="G11" s="272"/>
      <c r="H11" s="272"/>
      <c r="I11" s="272"/>
      <c r="J11" s="272"/>
      <c r="K11" s="272"/>
      <c r="L11" s="272"/>
      <c r="M11" s="272"/>
      <c r="N11" s="272"/>
      <c r="O11" s="272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2" t="s">
        <v>16</v>
      </c>
      <c r="C13" s="271" t="e">
        <f>#REF!</f>
        <v>#REF!</v>
      </c>
      <c r="D13" s="225"/>
      <c r="E13" s="27" t="s">
        <v>17</v>
      </c>
      <c r="F13" s="272" t="e">
        <f>#REF!</f>
        <v>#REF!</v>
      </c>
      <c r="G13" s="272"/>
      <c r="H13" s="272"/>
      <c r="I13" s="272"/>
      <c r="J13" s="272"/>
      <c r="K13" s="272"/>
      <c r="L13" s="272"/>
      <c r="M13" s="272"/>
      <c r="N13" s="272"/>
      <c r="O13" s="272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31.5" customHeight="1" x14ac:dyDescent="0.2">
      <c r="B15" s="33" t="s">
        <v>20</v>
      </c>
      <c r="C15" s="51" t="e">
        <f>#REF!</f>
        <v>#REF!</v>
      </c>
      <c r="D15" s="286" t="s">
        <v>60</v>
      </c>
      <c r="E15" s="287"/>
      <c r="F15" s="288" t="e">
        <f>#REF!</f>
        <v>#REF!</v>
      </c>
      <c r="G15" s="288"/>
      <c r="H15" s="288"/>
      <c r="I15" s="288"/>
      <c r="J15" s="288"/>
      <c r="K15" s="288"/>
      <c r="L15" s="288"/>
      <c r="M15" s="288"/>
      <c r="N15" s="288"/>
      <c r="O15" s="288"/>
    </row>
    <row r="16" spans="1:20" ht="6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28" t="s">
        <v>22</v>
      </c>
      <c r="E19" s="29" t="s">
        <v>23</v>
      </c>
      <c r="F19" s="29" t="s">
        <v>24</v>
      </c>
      <c r="G19" s="29" t="s">
        <v>40</v>
      </c>
      <c r="H19" s="214"/>
      <c r="I19" s="214"/>
      <c r="J19" s="198"/>
      <c r="K19" s="198"/>
    </row>
    <row r="20" spans="2:11" ht="126.75" customHeight="1" x14ac:dyDescent="0.2">
      <c r="B20" s="54" t="e">
        <f>#REF!</f>
        <v>#REF!</v>
      </c>
      <c r="C20" s="41" t="e">
        <f>#REF!</f>
        <v>#REF!</v>
      </c>
      <c r="D20" s="58" t="e">
        <f>#REF!</f>
        <v>#REF!</v>
      </c>
      <c r="E20" s="56" t="e">
        <f>#REF!</f>
        <v>#REF!</v>
      </c>
      <c r="F20" s="55" t="e">
        <f>#REF!</f>
        <v>#REF!</v>
      </c>
      <c r="G20" s="42" t="e">
        <f>#REF!</f>
        <v>#REF!</v>
      </c>
      <c r="H20" s="53" t="e">
        <f>#REF!</f>
        <v>#REF!</v>
      </c>
      <c r="I20" s="43" t="e">
        <f>#REF!</f>
        <v>#REF!</v>
      </c>
      <c r="J20" s="199" t="e">
        <f>#REF!</f>
        <v>#REF!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thickBot="1" x14ac:dyDescent="0.25">
      <c r="B26" s="4" t="e">
        <f>#REF!</f>
        <v>#REF!</v>
      </c>
      <c r="C26" s="4" t="e">
        <f>#REF!</f>
        <v>#REF!</v>
      </c>
      <c r="D26" s="4" t="e">
        <f>#REF!</f>
        <v>#REF!</v>
      </c>
      <c r="E26" s="4" t="e">
        <f>#REF!</f>
        <v>#REF!</v>
      </c>
      <c r="F26" s="4" t="e">
        <f>#REF!</f>
        <v>#REF!</v>
      </c>
      <c r="G26" s="4" t="e">
        <f>#REF!</f>
        <v>#REF!</v>
      </c>
      <c r="H26" s="4" t="e">
        <f>#REF!</f>
        <v>#REF!</v>
      </c>
    </row>
    <row r="27" spans="2:11" ht="36.75" customHeight="1" thickBot="1" x14ac:dyDescent="0.25">
      <c r="B27" s="4" t="e">
        <f>#REF!</f>
        <v>#REF!</v>
      </c>
      <c r="C27" s="4" t="e">
        <f>#REF!</f>
        <v>#REF!</v>
      </c>
      <c r="D27" s="4" t="e">
        <f>#REF!</f>
        <v>#REF!</v>
      </c>
      <c r="E27" s="4" t="e">
        <f>#REF!</f>
        <v>#REF!</v>
      </c>
      <c r="F27" s="4" t="e">
        <f>#REF!</f>
        <v>#REF!</v>
      </c>
      <c r="G27" s="4" t="e">
        <f>#REF!</f>
        <v>#REF!</v>
      </c>
      <c r="H27" s="4" t="e">
        <f>#REF!</f>
        <v>#REF!</v>
      </c>
    </row>
    <row r="28" spans="2:11" ht="29.25" customHeight="1" thickBot="1" x14ac:dyDescent="0.25">
      <c r="B28" s="16" t="s">
        <v>38</v>
      </c>
      <c r="C28" s="59" t="e">
        <f>IF($J$20=1,(C26/C27),IF($J$20=2,1-(C26/C27),""))</f>
        <v>#REF!</v>
      </c>
      <c r="D28" s="59" t="e">
        <f>IF($J$20=1,(D26/D27),IF($J$20=2,1-(SUM(C26:D26)/D27),""))</f>
        <v>#REF!</v>
      </c>
      <c r="E28" s="59" t="e">
        <f>IF($J$20=1,(E26/E27),IF($J$20=2,1-(SUM(C26:E26)/E27),""))</f>
        <v>#REF!</v>
      </c>
      <c r="F28" s="59" t="e">
        <f>IF($J$20=1,(F26/F27),IF($J$20=2,1-(SUM(C26:F26)/F27),""))</f>
        <v>#REF!</v>
      </c>
      <c r="G28" s="59" t="e">
        <f>IF($J$20=1,(G26/G27),IF($J$20=2,1-(SUM(C26:G26)/G27),""))</f>
        <v>#REF!</v>
      </c>
      <c r="H28" s="59" t="e">
        <f>IF($J$20=1,(H26/H27),IF($J$20=2,1-(SUM(C26:H26)/H27),""))</f>
        <v>#REF!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44" t="e">
        <f>#REF!</f>
        <v>#REF!</v>
      </c>
      <c r="D31" s="44" t="e">
        <f>#REF!</f>
        <v>#REF!</v>
      </c>
      <c r="E31" s="44" t="e">
        <f>#REF!</f>
        <v>#REF!</v>
      </c>
      <c r="F31" s="44" t="e">
        <f>#REF!</f>
        <v>#REF!</v>
      </c>
      <c r="G31" s="44" t="e">
        <f>#REF!</f>
        <v>#REF!</v>
      </c>
      <c r="H31" s="44" t="e">
        <f>#REF!</f>
        <v>#REF!</v>
      </c>
    </row>
    <row r="32" spans="2:11" ht="26.25" thickBot="1" x14ac:dyDescent="0.25">
      <c r="B32" s="37" t="s">
        <v>43</v>
      </c>
      <c r="C32" s="17" t="e">
        <f>#REF!</f>
        <v>#REF!</v>
      </c>
      <c r="D32" s="17" t="e">
        <f>#REF!</f>
        <v>#REF!</v>
      </c>
      <c r="E32" s="17" t="e">
        <f>#REF!</f>
        <v>#REF!</v>
      </c>
      <c r="F32" s="17" t="e">
        <f>#REF!</f>
        <v>#REF!</v>
      </c>
      <c r="G32" s="17" t="e">
        <f>#REF!</f>
        <v>#REF!</v>
      </c>
      <c r="H32" s="17" t="e">
        <f>#REF!</f>
        <v>#REF!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50"/>
      <c r="K34" s="50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289" t="e">
        <f>#REF!</f>
        <v>#REF!</v>
      </c>
      <c r="H35" s="290"/>
      <c r="I35" s="290"/>
      <c r="J35" s="290"/>
      <c r="K35" s="291"/>
      <c r="L35" s="169" t="e">
        <f>#REF!</f>
        <v>#REF!</v>
      </c>
      <c r="M35" s="169"/>
      <c r="N35" s="169"/>
      <c r="O35" s="169"/>
    </row>
    <row r="36" spans="1:17" ht="9" customHeight="1" x14ac:dyDescent="0.2">
      <c r="A36" s="1"/>
      <c r="B36" s="1"/>
      <c r="C36" s="9"/>
      <c r="D36" s="1"/>
      <c r="E36" s="1"/>
      <c r="F36" s="113"/>
      <c r="G36" s="292"/>
      <c r="H36" s="293"/>
      <c r="I36" s="293"/>
      <c r="J36" s="293"/>
      <c r="K36" s="294"/>
      <c r="L36" s="169"/>
      <c r="M36" s="169"/>
      <c r="N36" s="169"/>
      <c r="O36" s="169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295"/>
      <c r="H37" s="296"/>
      <c r="I37" s="296"/>
      <c r="J37" s="296"/>
      <c r="K37" s="297"/>
      <c r="L37" s="169"/>
      <c r="M37" s="169"/>
      <c r="N37" s="169"/>
      <c r="O37" s="169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289" t="e">
        <f>#REF!</f>
        <v>#REF!</v>
      </c>
      <c r="H38" s="290"/>
      <c r="I38" s="290"/>
      <c r="J38" s="290"/>
      <c r="K38" s="291"/>
      <c r="L38" s="169" t="e">
        <f>#REF!</f>
        <v>#REF!</v>
      </c>
      <c r="M38" s="169"/>
      <c r="N38" s="169"/>
      <c r="O38" s="169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292"/>
      <c r="H39" s="293"/>
      <c r="I39" s="293"/>
      <c r="J39" s="293"/>
      <c r="K39" s="294"/>
      <c r="L39" s="169"/>
      <c r="M39" s="169"/>
      <c r="N39" s="169"/>
      <c r="O39" s="169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295"/>
      <c r="H40" s="296"/>
      <c r="I40" s="296"/>
      <c r="J40" s="296"/>
      <c r="K40" s="297"/>
      <c r="L40" s="169"/>
      <c r="M40" s="169"/>
      <c r="N40" s="169"/>
      <c r="O40" s="169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289" t="e">
        <f>#REF!</f>
        <v>#REF!</v>
      </c>
      <c r="H41" s="290"/>
      <c r="I41" s="290"/>
      <c r="J41" s="290"/>
      <c r="K41" s="291"/>
      <c r="L41" s="169" t="e">
        <f>#REF!</f>
        <v>#REF!</v>
      </c>
      <c r="M41" s="169"/>
      <c r="N41" s="169"/>
      <c r="O41" s="169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292"/>
      <c r="H42" s="293"/>
      <c r="I42" s="293"/>
      <c r="J42" s="293"/>
      <c r="K42" s="294"/>
      <c r="L42" s="169"/>
      <c r="M42" s="169"/>
      <c r="N42" s="169"/>
      <c r="O42" s="169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295"/>
      <c r="H43" s="296"/>
      <c r="I43" s="296"/>
      <c r="J43" s="296"/>
      <c r="K43" s="297"/>
      <c r="L43" s="169"/>
      <c r="M43" s="169"/>
      <c r="N43" s="169"/>
      <c r="O43" s="169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289" t="e">
        <f>#REF!</f>
        <v>#REF!</v>
      </c>
      <c r="H44" s="290"/>
      <c r="I44" s="290"/>
      <c r="J44" s="290"/>
      <c r="K44" s="291"/>
      <c r="L44" s="169" t="e">
        <f>#REF!</f>
        <v>#REF!</v>
      </c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292"/>
      <c r="H45" s="293"/>
      <c r="I45" s="293"/>
      <c r="J45" s="293"/>
      <c r="K45" s="29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295"/>
      <c r="H46" s="296"/>
      <c r="I46" s="296"/>
      <c r="J46" s="296"/>
      <c r="K46" s="29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289" t="e">
        <f>#REF!</f>
        <v>#REF!</v>
      </c>
      <c r="H47" s="290"/>
      <c r="I47" s="290"/>
      <c r="J47" s="290"/>
      <c r="K47" s="291"/>
      <c r="L47" s="169" t="e">
        <f>#REF!</f>
        <v>#REF!</v>
      </c>
      <c r="M47" s="169"/>
      <c r="N47" s="169"/>
      <c r="O47" s="169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292"/>
      <c r="H48" s="293"/>
      <c r="I48" s="293"/>
      <c r="J48" s="293"/>
      <c r="K48" s="294"/>
      <c r="L48" s="169"/>
      <c r="M48" s="169"/>
      <c r="N48" s="169"/>
      <c r="O48" s="169"/>
      <c r="P48" s="1"/>
      <c r="Q48" s="1"/>
    </row>
    <row r="49" spans="1:18" x14ac:dyDescent="0.2">
      <c r="A49" s="1"/>
      <c r="B49" s="1"/>
      <c r="C49" s="1"/>
      <c r="D49" s="1"/>
      <c r="E49" s="1"/>
      <c r="F49" s="113"/>
      <c r="G49" s="295"/>
      <c r="H49" s="296"/>
      <c r="I49" s="296"/>
      <c r="J49" s="296"/>
      <c r="K49" s="297"/>
      <c r="L49" s="169"/>
      <c r="M49" s="169"/>
      <c r="N49" s="169"/>
      <c r="O49" s="169"/>
      <c r="P49" s="1"/>
      <c r="Q49" s="1"/>
    </row>
    <row r="50" spans="1:18" x14ac:dyDescent="0.2">
      <c r="A50" s="1"/>
      <c r="B50" s="1"/>
      <c r="C50" s="1"/>
      <c r="D50" s="1"/>
      <c r="E50" s="1"/>
      <c r="F50" s="113" t="s">
        <v>51</v>
      </c>
      <c r="G50" s="289" t="e">
        <f>#REF!</f>
        <v>#REF!</v>
      </c>
      <c r="H50" s="290"/>
      <c r="I50" s="290"/>
      <c r="J50" s="290"/>
      <c r="K50" s="291"/>
      <c r="L50" s="169" t="e">
        <f>#REF!</f>
        <v>#REF!</v>
      </c>
      <c r="M50" s="169"/>
      <c r="N50" s="169"/>
      <c r="O50" s="169"/>
      <c r="P50" s="1"/>
      <c r="Q50" s="1"/>
    </row>
    <row r="51" spans="1:18" x14ac:dyDescent="0.2">
      <c r="A51" s="1"/>
      <c r="B51" s="1"/>
      <c r="C51" s="1"/>
      <c r="D51" s="1"/>
      <c r="E51" s="1"/>
      <c r="F51" s="113"/>
      <c r="G51" s="292"/>
      <c r="H51" s="293"/>
      <c r="I51" s="293"/>
      <c r="J51" s="293"/>
      <c r="K51" s="294"/>
      <c r="L51" s="169"/>
      <c r="M51" s="169"/>
      <c r="N51" s="169"/>
      <c r="O51" s="169"/>
      <c r="P51" s="1"/>
      <c r="Q51" s="1"/>
    </row>
    <row r="52" spans="1:18" x14ac:dyDescent="0.2">
      <c r="A52" s="1"/>
      <c r="B52" s="1"/>
      <c r="C52" s="1"/>
      <c r="D52" s="1"/>
      <c r="E52" s="1"/>
      <c r="F52" s="113"/>
      <c r="G52" s="295"/>
      <c r="H52" s="296"/>
      <c r="I52" s="296"/>
      <c r="J52" s="296"/>
      <c r="K52" s="297"/>
      <c r="L52" s="169"/>
      <c r="M52" s="169"/>
      <c r="N52" s="169"/>
      <c r="O52" s="169"/>
      <c r="P52" s="1"/>
      <c r="Q52" s="1"/>
    </row>
    <row r="53" spans="1:18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8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8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8" x14ac:dyDescent="0.2">
      <c r="B56" s="107"/>
      <c r="C56" s="38" t="s">
        <v>28</v>
      </c>
      <c r="D56" s="38" t="s">
        <v>29</v>
      </c>
      <c r="E56" s="38" t="s">
        <v>30</v>
      </c>
      <c r="F56" s="39" t="s">
        <v>31</v>
      </c>
      <c r="G56" s="39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39" t="s">
        <v>34</v>
      </c>
      <c r="M56" s="39" t="s">
        <v>35</v>
      </c>
      <c r="N56" s="39" t="s">
        <v>36</v>
      </c>
      <c r="O56" s="112"/>
      <c r="P56" s="1"/>
      <c r="Q56" s="1"/>
    </row>
    <row r="57" spans="1:18" s="45" customFormat="1" x14ac:dyDescent="0.2">
      <c r="B57" s="57" t="e">
        <f>#REF!</f>
        <v>#REF!</v>
      </c>
      <c r="C57" s="57" t="e">
        <f>#REF!</f>
        <v>#REF!</v>
      </c>
      <c r="D57" s="57" t="e">
        <f>#REF!</f>
        <v>#REF!</v>
      </c>
      <c r="E57" s="57" t="e">
        <f>#REF!</f>
        <v>#REF!</v>
      </c>
      <c r="F57" s="57" t="e">
        <f>#REF!</f>
        <v>#REF!</v>
      </c>
      <c r="G57" s="57" t="e">
        <f>#REF!</f>
        <v>#REF!</v>
      </c>
      <c r="H57" s="57" t="e">
        <f>#REF!</f>
        <v>#REF!</v>
      </c>
      <c r="I57" s="57" t="e">
        <f>#REF!</f>
        <v>#REF!</v>
      </c>
      <c r="J57" s="57" t="e">
        <f>#REF!</f>
        <v>#REF!</v>
      </c>
      <c r="K57" s="57" t="e">
        <f>#REF!</f>
        <v>#REF!</v>
      </c>
      <c r="L57" s="57" t="e">
        <f>#REF!</f>
        <v>#REF!</v>
      </c>
      <c r="M57" s="57" t="e">
        <f>#REF!</f>
        <v>#REF!</v>
      </c>
      <c r="N57" s="57" t="e">
        <f>#REF!</f>
        <v>#REF!</v>
      </c>
      <c r="O57" s="57" t="e">
        <f>#REF!</f>
        <v>#REF!</v>
      </c>
      <c r="P57" s="46"/>
      <c r="Q57" s="46"/>
    </row>
    <row r="58" spans="1:18" s="45" customFormat="1" x14ac:dyDescent="0.2">
      <c r="B58" s="57" t="e">
        <f>#REF!</f>
        <v>#REF!</v>
      </c>
      <c r="C58" s="57" t="e">
        <f>#REF!</f>
        <v>#REF!</v>
      </c>
      <c r="D58" s="57" t="e">
        <f>#REF!</f>
        <v>#REF!</v>
      </c>
      <c r="E58" s="57" t="e">
        <f>#REF!</f>
        <v>#REF!</v>
      </c>
      <c r="F58" s="57" t="e">
        <f>#REF!</f>
        <v>#REF!</v>
      </c>
      <c r="G58" s="57" t="e">
        <f>#REF!</f>
        <v>#REF!</v>
      </c>
      <c r="H58" s="57" t="e">
        <f>#REF!</f>
        <v>#REF!</v>
      </c>
      <c r="I58" s="57" t="e">
        <f>#REF!</f>
        <v>#REF!</v>
      </c>
      <c r="J58" s="57" t="e">
        <f>#REF!</f>
        <v>#REF!</v>
      </c>
      <c r="K58" s="57" t="e">
        <f>#REF!</f>
        <v>#REF!</v>
      </c>
      <c r="L58" s="57" t="e">
        <f>#REF!</f>
        <v>#REF!</v>
      </c>
      <c r="M58" s="57" t="e">
        <f>#REF!</f>
        <v>#REF!</v>
      </c>
      <c r="N58" s="57" t="e">
        <f>#REF!</f>
        <v>#REF!</v>
      </c>
      <c r="O58" s="57" t="e">
        <f>#REF!</f>
        <v>#REF!</v>
      </c>
      <c r="P58" s="46"/>
      <c r="Q58" s="46"/>
    </row>
    <row r="59" spans="1:18" s="45" customFormat="1" x14ac:dyDescent="0.2">
      <c r="B59" s="57" t="e">
        <f>#REF!</f>
        <v>#REF!</v>
      </c>
      <c r="C59" s="57" t="e">
        <f>#REF!</f>
        <v>#REF!</v>
      </c>
      <c r="D59" s="57" t="e">
        <f>#REF!</f>
        <v>#REF!</v>
      </c>
      <c r="E59" s="57" t="e">
        <f>#REF!</f>
        <v>#REF!</v>
      </c>
      <c r="F59" s="57" t="e">
        <f>#REF!</f>
        <v>#REF!</v>
      </c>
      <c r="G59" s="57" t="e">
        <f>#REF!</f>
        <v>#REF!</v>
      </c>
      <c r="H59" s="57" t="e">
        <f>#REF!</f>
        <v>#REF!</v>
      </c>
      <c r="I59" s="57" t="e">
        <f>#REF!</f>
        <v>#REF!</v>
      </c>
      <c r="J59" s="57" t="e">
        <f>#REF!</f>
        <v>#REF!</v>
      </c>
      <c r="K59" s="57" t="e">
        <f>#REF!</f>
        <v>#REF!</v>
      </c>
      <c r="L59" s="57" t="e">
        <f>#REF!</f>
        <v>#REF!</v>
      </c>
      <c r="M59" s="57" t="e">
        <f>#REF!</f>
        <v>#REF!</v>
      </c>
      <c r="N59" s="57" t="e">
        <f>#REF!</f>
        <v>#REF!</v>
      </c>
      <c r="O59" s="57" t="e">
        <f>#REF!</f>
        <v>#REF!</v>
      </c>
      <c r="P59" s="46"/>
      <c r="Q59" s="46"/>
      <c r="R59" s="46"/>
    </row>
    <row r="60" spans="1:18" s="45" customFormat="1" x14ac:dyDescent="0.2">
      <c r="B60" s="57" t="e">
        <f>#REF!</f>
        <v>#REF!</v>
      </c>
      <c r="C60" s="57" t="e">
        <f>#REF!</f>
        <v>#REF!</v>
      </c>
      <c r="D60" s="57" t="e">
        <f>#REF!</f>
        <v>#REF!</v>
      </c>
      <c r="E60" s="57" t="e">
        <f>#REF!</f>
        <v>#REF!</v>
      </c>
      <c r="F60" s="57" t="e">
        <f>#REF!</f>
        <v>#REF!</v>
      </c>
      <c r="G60" s="57" t="e">
        <f>#REF!</f>
        <v>#REF!</v>
      </c>
      <c r="H60" s="57" t="e">
        <f>#REF!</f>
        <v>#REF!</v>
      </c>
      <c r="I60" s="57" t="e">
        <f>#REF!</f>
        <v>#REF!</v>
      </c>
      <c r="J60" s="57" t="e">
        <f>#REF!</f>
        <v>#REF!</v>
      </c>
      <c r="K60" s="57" t="e">
        <f>#REF!</f>
        <v>#REF!</v>
      </c>
      <c r="L60" s="57" t="e">
        <f>#REF!</f>
        <v>#REF!</v>
      </c>
      <c r="M60" s="57" t="e">
        <f>#REF!</f>
        <v>#REF!</v>
      </c>
      <c r="N60" s="57" t="e">
        <f>#REF!</f>
        <v>#REF!</v>
      </c>
      <c r="O60" s="57" t="e">
        <f>#REF!</f>
        <v>#REF!</v>
      </c>
      <c r="P60" s="46"/>
      <c r="Q60" s="46"/>
      <c r="R60" s="46"/>
    </row>
    <row r="61" spans="1:18" s="45" customFormat="1" x14ac:dyDescent="0.2">
      <c r="B61" s="57" t="e">
        <f>#REF!</f>
        <v>#REF!</v>
      </c>
      <c r="C61" s="57" t="e">
        <f>#REF!</f>
        <v>#REF!</v>
      </c>
      <c r="D61" s="57" t="e">
        <f>#REF!</f>
        <v>#REF!</v>
      </c>
      <c r="E61" s="57" t="e">
        <f>#REF!</f>
        <v>#REF!</v>
      </c>
      <c r="F61" s="57" t="e">
        <f>#REF!</f>
        <v>#REF!</v>
      </c>
      <c r="G61" s="57" t="e">
        <f>#REF!</f>
        <v>#REF!</v>
      </c>
      <c r="H61" s="57" t="e">
        <f>#REF!</f>
        <v>#REF!</v>
      </c>
      <c r="I61" s="57" t="e">
        <f>#REF!</f>
        <v>#REF!</v>
      </c>
      <c r="J61" s="57" t="e">
        <f>#REF!</f>
        <v>#REF!</v>
      </c>
      <c r="K61" s="57" t="e">
        <f>#REF!</f>
        <v>#REF!</v>
      </c>
      <c r="L61" s="57" t="e">
        <f>#REF!</f>
        <v>#REF!</v>
      </c>
      <c r="M61" s="57" t="e">
        <f>#REF!</f>
        <v>#REF!</v>
      </c>
      <c r="N61" s="57" t="e">
        <f>#REF!</f>
        <v>#REF!</v>
      </c>
      <c r="O61" s="57" t="e">
        <f>#REF!</f>
        <v>#REF!</v>
      </c>
      <c r="P61" s="46"/>
      <c r="Q61" s="46"/>
      <c r="R61" s="46"/>
    </row>
    <row r="62" spans="1:18" s="45" customFormat="1" x14ac:dyDescent="0.2">
      <c r="B62" s="57" t="e">
        <f>#REF!</f>
        <v>#REF!</v>
      </c>
      <c r="C62" s="57" t="e">
        <f>#REF!</f>
        <v>#REF!</v>
      </c>
      <c r="D62" s="57" t="e">
        <f>#REF!</f>
        <v>#REF!</v>
      </c>
      <c r="E62" s="57" t="e">
        <f>#REF!</f>
        <v>#REF!</v>
      </c>
      <c r="F62" s="57" t="e">
        <f>#REF!</f>
        <v>#REF!</v>
      </c>
      <c r="G62" s="57" t="e">
        <f>#REF!</f>
        <v>#REF!</v>
      </c>
      <c r="H62" s="57" t="e">
        <f>#REF!</f>
        <v>#REF!</v>
      </c>
      <c r="I62" s="57" t="e">
        <f>#REF!</f>
        <v>#REF!</v>
      </c>
      <c r="J62" s="57" t="e">
        <f>#REF!</f>
        <v>#REF!</v>
      </c>
      <c r="K62" s="57" t="e">
        <f>#REF!</f>
        <v>#REF!</v>
      </c>
      <c r="L62" s="57" t="e">
        <f>#REF!</f>
        <v>#REF!</v>
      </c>
      <c r="M62" s="57" t="e">
        <f>#REF!</f>
        <v>#REF!</v>
      </c>
      <c r="N62" s="57" t="e">
        <f>#REF!</f>
        <v>#REF!</v>
      </c>
      <c r="O62" s="57" t="e">
        <f>#REF!</f>
        <v>#REF!</v>
      </c>
      <c r="P62" s="46"/>
      <c r="Q62" s="46"/>
      <c r="R62" s="46"/>
    </row>
    <row r="63" spans="1:18" s="45" customFormat="1" x14ac:dyDescent="0.2">
      <c r="B63" s="57" t="e">
        <f>#REF!</f>
        <v>#REF!</v>
      </c>
      <c r="C63" s="57" t="e">
        <f>#REF!</f>
        <v>#REF!</v>
      </c>
      <c r="D63" s="57" t="e">
        <f>#REF!</f>
        <v>#REF!</v>
      </c>
      <c r="E63" s="57" t="e">
        <f>#REF!</f>
        <v>#REF!</v>
      </c>
      <c r="F63" s="57" t="e">
        <f>#REF!</f>
        <v>#REF!</v>
      </c>
      <c r="G63" s="57" t="e">
        <f>#REF!</f>
        <v>#REF!</v>
      </c>
      <c r="H63" s="57" t="e">
        <f>#REF!</f>
        <v>#REF!</v>
      </c>
      <c r="I63" s="57" t="e">
        <f>#REF!</f>
        <v>#REF!</v>
      </c>
      <c r="J63" s="57" t="e">
        <f>#REF!</f>
        <v>#REF!</v>
      </c>
      <c r="K63" s="57" t="e">
        <f>#REF!</f>
        <v>#REF!</v>
      </c>
      <c r="L63" s="57" t="e">
        <f>#REF!</f>
        <v>#REF!</v>
      </c>
      <c r="M63" s="57" t="e">
        <f>#REF!</f>
        <v>#REF!</v>
      </c>
      <c r="N63" s="57" t="e">
        <f>#REF!</f>
        <v>#REF!</v>
      </c>
      <c r="O63" s="57" t="e">
        <f>#REF!</f>
        <v>#REF!</v>
      </c>
      <c r="P63" s="46"/>
      <c r="Q63" s="46"/>
    </row>
    <row r="64" spans="1:18" s="45" customFormat="1" x14ac:dyDescent="0.2">
      <c r="B64" s="57" t="e">
        <f>#REF!</f>
        <v>#REF!</v>
      </c>
      <c r="C64" s="57" t="e">
        <f>#REF!</f>
        <v>#REF!</v>
      </c>
      <c r="D64" s="57" t="e">
        <f>#REF!</f>
        <v>#REF!</v>
      </c>
      <c r="E64" s="57" t="e">
        <f>#REF!</f>
        <v>#REF!</v>
      </c>
      <c r="F64" s="57" t="e">
        <f>#REF!</f>
        <v>#REF!</v>
      </c>
      <c r="G64" s="57" t="e">
        <f>#REF!</f>
        <v>#REF!</v>
      </c>
      <c r="H64" s="57" t="e">
        <f>#REF!</f>
        <v>#REF!</v>
      </c>
      <c r="I64" s="57" t="e">
        <f>#REF!</f>
        <v>#REF!</v>
      </c>
      <c r="J64" s="57" t="e">
        <f>#REF!</f>
        <v>#REF!</v>
      </c>
      <c r="K64" s="57" t="e">
        <f>#REF!</f>
        <v>#REF!</v>
      </c>
      <c r="L64" s="57" t="e">
        <f>#REF!</f>
        <v>#REF!</v>
      </c>
      <c r="M64" s="57" t="e">
        <f>#REF!</f>
        <v>#REF!</v>
      </c>
      <c r="N64" s="57" t="e">
        <f>#REF!</f>
        <v>#REF!</v>
      </c>
      <c r="O64" s="57" t="e">
        <f>#REF!</f>
        <v>#REF!</v>
      </c>
      <c r="P64" s="46"/>
      <c r="Q64" s="46"/>
    </row>
    <row r="65" spans="2:18" s="45" customFormat="1" x14ac:dyDescent="0.2">
      <c r="B65" s="57" t="e">
        <f>#REF!</f>
        <v>#REF!</v>
      </c>
      <c r="C65" s="57" t="e">
        <f>#REF!</f>
        <v>#REF!</v>
      </c>
      <c r="D65" s="57" t="e">
        <f>#REF!</f>
        <v>#REF!</v>
      </c>
      <c r="E65" s="57" t="e">
        <f>#REF!</f>
        <v>#REF!</v>
      </c>
      <c r="F65" s="57" t="e">
        <f>#REF!</f>
        <v>#REF!</v>
      </c>
      <c r="G65" s="57" t="e">
        <f>#REF!</f>
        <v>#REF!</v>
      </c>
      <c r="H65" s="57" t="e">
        <f>#REF!</f>
        <v>#REF!</v>
      </c>
      <c r="I65" s="57" t="e">
        <f>#REF!</f>
        <v>#REF!</v>
      </c>
      <c r="J65" s="57" t="e">
        <f>#REF!</f>
        <v>#REF!</v>
      </c>
      <c r="K65" s="57" t="e">
        <f>#REF!</f>
        <v>#REF!</v>
      </c>
      <c r="L65" s="57" t="e">
        <f>#REF!</f>
        <v>#REF!</v>
      </c>
      <c r="M65" s="57" t="e">
        <f>#REF!</f>
        <v>#REF!</v>
      </c>
      <c r="N65" s="57" t="e">
        <f>#REF!</f>
        <v>#REF!</v>
      </c>
      <c r="O65" s="57" t="e">
        <f>#REF!</f>
        <v>#REF!</v>
      </c>
      <c r="P65" s="46"/>
      <c r="Q65" s="46"/>
    </row>
    <row r="66" spans="2:18" s="45" customFormat="1" x14ac:dyDescent="0.2">
      <c r="B66" s="57" t="e">
        <f>#REF!</f>
        <v>#REF!</v>
      </c>
      <c r="C66" s="57" t="e">
        <f>#REF!</f>
        <v>#REF!</v>
      </c>
      <c r="D66" s="57" t="e">
        <f>#REF!</f>
        <v>#REF!</v>
      </c>
      <c r="E66" s="57" t="e">
        <f>#REF!</f>
        <v>#REF!</v>
      </c>
      <c r="F66" s="57" t="e">
        <f>#REF!</f>
        <v>#REF!</v>
      </c>
      <c r="G66" s="57" t="e">
        <f>#REF!</f>
        <v>#REF!</v>
      </c>
      <c r="H66" s="57" t="e">
        <f>#REF!</f>
        <v>#REF!</v>
      </c>
      <c r="I66" s="57" t="e">
        <f>#REF!</f>
        <v>#REF!</v>
      </c>
      <c r="J66" s="57" t="e">
        <f>#REF!</f>
        <v>#REF!</v>
      </c>
      <c r="K66" s="57" t="e">
        <f>#REF!</f>
        <v>#REF!</v>
      </c>
      <c r="L66" s="57" t="e">
        <f>#REF!</f>
        <v>#REF!</v>
      </c>
      <c r="M66" s="57" t="e">
        <f>#REF!</f>
        <v>#REF!</v>
      </c>
      <c r="N66" s="57" t="e">
        <f>#REF!</f>
        <v>#REF!</v>
      </c>
      <c r="O66" s="57" t="e">
        <f>#REF!</f>
        <v>#REF!</v>
      </c>
      <c r="P66" s="46"/>
      <c r="Q66" s="46"/>
    </row>
    <row r="67" spans="2:18" s="45" customFormat="1" x14ac:dyDescent="0.2">
      <c r="B67" s="57" t="e">
        <f>#REF!</f>
        <v>#REF!</v>
      </c>
      <c r="C67" s="57" t="e">
        <f>#REF!</f>
        <v>#REF!</v>
      </c>
      <c r="D67" s="57" t="e">
        <f>#REF!</f>
        <v>#REF!</v>
      </c>
      <c r="E67" s="57" t="e">
        <f>#REF!</f>
        <v>#REF!</v>
      </c>
      <c r="F67" s="57" t="e">
        <f>#REF!</f>
        <v>#REF!</v>
      </c>
      <c r="G67" s="57" t="e">
        <f>#REF!</f>
        <v>#REF!</v>
      </c>
      <c r="H67" s="57" t="e">
        <f>#REF!</f>
        <v>#REF!</v>
      </c>
      <c r="I67" s="57" t="e">
        <f>#REF!</f>
        <v>#REF!</v>
      </c>
      <c r="J67" s="57" t="e">
        <f>#REF!</f>
        <v>#REF!</v>
      </c>
      <c r="K67" s="57" t="e">
        <f>#REF!</f>
        <v>#REF!</v>
      </c>
      <c r="L67" s="57" t="e">
        <f>#REF!</f>
        <v>#REF!</v>
      </c>
      <c r="M67" s="57" t="e">
        <f>#REF!</f>
        <v>#REF!</v>
      </c>
      <c r="N67" s="57" t="e">
        <f>#REF!</f>
        <v>#REF!</v>
      </c>
      <c r="O67" s="57" t="e">
        <f>#REF!</f>
        <v>#REF!</v>
      </c>
      <c r="P67" s="46"/>
      <c r="Q67" s="46"/>
      <c r="R67" s="46"/>
    </row>
    <row r="68" spans="2:18" s="45" customFormat="1" x14ac:dyDescent="0.2">
      <c r="B68" s="57" t="e">
        <f>#REF!</f>
        <v>#REF!</v>
      </c>
      <c r="C68" s="57" t="e">
        <f>#REF!</f>
        <v>#REF!</v>
      </c>
      <c r="D68" s="57" t="e">
        <f>#REF!</f>
        <v>#REF!</v>
      </c>
      <c r="E68" s="57" t="e">
        <f>#REF!</f>
        <v>#REF!</v>
      </c>
      <c r="F68" s="57" t="e">
        <f>#REF!</f>
        <v>#REF!</v>
      </c>
      <c r="G68" s="57" t="e">
        <f>#REF!</f>
        <v>#REF!</v>
      </c>
      <c r="H68" s="57" t="e">
        <f>#REF!</f>
        <v>#REF!</v>
      </c>
      <c r="I68" s="57" t="e">
        <f>#REF!</f>
        <v>#REF!</v>
      </c>
      <c r="J68" s="57" t="e">
        <f>#REF!</f>
        <v>#REF!</v>
      </c>
      <c r="K68" s="57" t="e">
        <f>#REF!</f>
        <v>#REF!</v>
      </c>
      <c r="L68" s="57" t="e">
        <f>#REF!</f>
        <v>#REF!</v>
      </c>
      <c r="M68" s="57" t="e">
        <f>#REF!</f>
        <v>#REF!</v>
      </c>
      <c r="N68" s="57" t="e">
        <f>#REF!</f>
        <v>#REF!</v>
      </c>
      <c r="O68" s="57" t="e">
        <f>#REF!</f>
        <v>#REF!</v>
      </c>
      <c r="P68" s="46"/>
      <c r="Q68" s="46"/>
      <c r="R68" s="46"/>
    </row>
    <row r="69" spans="2:18" s="45" customFormat="1" x14ac:dyDescent="0.2">
      <c r="B69" s="57" t="e">
        <f>#REF!</f>
        <v>#REF!</v>
      </c>
      <c r="C69" s="57" t="e">
        <f>#REF!</f>
        <v>#REF!</v>
      </c>
      <c r="D69" s="57" t="e">
        <f>#REF!</f>
        <v>#REF!</v>
      </c>
      <c r="E69" s="57" t="e">
        <f>#REF!</f>
        <v>#REF!</v>
      </c>
      <c r="F69" s="57" t="e">
        <f>#REF!</f>
        <v>#REF!</v>
      </c>
      <c r="G69" s="57" t="e">
        <f>#REF!</f>
        <v>#REF!</v>
      </c>
      <c r="H69" s="57" t="e">
        <f>#REF!</f>
        <v>#REF!</v>
      </c>
      <c r="I69" s="57" t="e">
        <f>#REF!</f>
        <v>#REF!</v>
      </c>
      <c r="J69" s="57" t="e">
        <f>#REF!</f>
        <v>#REF!</v>
      </c>
      <c r="K69" s="57" t="e">
        <f>#REF!</f>
        <v>#REF!</v>
      </c>
      <c r="L69" s="57" t="e">
        <f>#REF!</f>
        <v>#REF!</v>
      </c>
      <c r="M69" s="57" t="e">
        <f>#REF!</f>
        <v>#REF!</v>
      </c>
      <c r="N69" s="57" t="e">
        <f>#REF!</f>
        <v>#REF!</v>
      </c>
      <c r="O69" s="57" t="e">
        <f>#REF!</f>
        <v>#REF!</v>
      </c>
    </row>
    <row r="70" spans="2:18" s="45" customFormat="1" x14ac:dyDescent="0.2">
      <c r="B70" s="57" t="e">
        <f>#REF!</f>
        <v>#REF!</v>
      </c>
      <c r="C70" s="57" t="e">
        <f>#REF!</f>
        <v>#REF!</v>
      </c>
      <c r="D70" s="57" t="e">
        <f>#REF!</f>
        <v>#REF!</v>
      </c>
      <c r="E70" s="57" t="e">
        <f>#REF!</f>
        <v>#REF!</v>
      </c>
      <c r="F70" s="57" t="e">
        <f>#REF!</f>
        <v>#REF!</v>
      </c>
      <c r="G70" s="57" t="e">
        <f>#REF!</f>
        <v>#REF!</v>
      </c>
      <c r="H70" s="57" t="e">
        <f>#REF!</f>
        <v>#REF!</v>
      </c>
      <c r="I70" s="57" t="e">
        <f>#REF!</f>
        <v>#REF!</v>
      </c>
      <c r="J70" s="57" t="e">
        <f>#REF!</f>
        <v>#REF!</v>
      </c>
      <c r="K70" s="57" t="e">
        <f>#REF!</f>
        <v>#REF!</v>
      </c>
      <c r="L70" s="57" t="e">
        <f>#REF!</f>
        <v>#REF!</v>
      </c>
      <c r="M70" s="57" t="e">
        <f>#REF!</f>
        <v>#REF!</v>
      </c>
      <c r="N70" s="57" t="e">
        <f>#REF!</f>
        <v>#REF!</v>
      </c>
      <c r="O70" s="57" t="e">
        <f>#REF!</f>
        <v>#REF!</v>
      </c>
    </row>
    <row r="71" spans="2:18" s="45" customFormat="1" x14ac:dyDescent="0.2">
      <c r="B71" s="57" t="e">
        <f>#REF!</f>
        <v>#REF!</v>
      </c>
      <c r="C71" s="57" t="e">
        <f>#REF!</f>
        <v>#REF!</v>
      </c>
      <c r="D71" s="57" t="e">
        <f>#REF!</f>
        <v>#REF!</v>
      </c>
      <c r="E71" s="57" t="e">
        <f>#REF!</f>
        <v>#REF!</v>
      </c>
      <c r="F71" s="57" t="e">
        <f>#REF!</f>
        <v>#REF!</v>
      </c>
      <c r="G71" s="57" t="e">
        <f>#REF!</f>
        <v>#REF!</v>
      </c>
      <c r="H71" s="57" t="e">
        <f>#REF!</f>
        <v>#REF!</v>
      </c>
      <c r="I71" s="57" t="e">
        <f>#REF!</f>
        <v>#REF!</v>
      </c>
      <c r="J71" s="57" t="e">
        <f>#REF!</f>
        <v>#REF!</v>
      </c>
      <c r="K71" s="57" t="e">
        <f>#REF!</f>
        <v>#REF!</v>
      </c>
      <c r="L71" s="57" t="e">
        <f>#REF!</f>
        <v>#REF!</v>
      </c>
      <c r="M71" s="57" t="e">
        <f>#REF!</f>
        <v>#REF!</v>
      </c>
      <c r="N71" s="57" t="e">
        <f>#REF!</f>
        <v>#REF!</v>
      </c>
      <c r="O71" s="57" t="e">
        <f>#REF!</f>
        <v>#REF!</v>
      </c>
    </row>
    <row r="72" spans="2:18" s="45" customFormat="1" x14ac:dyDescent="0.2">
      <c r="B72" s="57" t="e">
        <f>#REF!</f>
        <v>#REF!</v>
      </c>
      <c r="C72" s="57" t="e">
        <f>#REF!</f>
        <v>#REF!</v>
      </c>
      <c r="D72" s="57" t="e">
        <f>#REF!</f>
        <v>#REF!</v>
      </c>
      <c r="E72" s="57" t="e">
        <f>#REF!</f>
        <v>#REF!</v>
      </c>
      <c r="F72" s="57" t="e">
        <f>#REF!</f>
        <v>#REF!</v>
      </c>
      <c r="G72" s="57" t="e">
        <f>#REF!</f>
        <v>#REF!</v>
      </c>
      <c r="H72" s="57" t="e">
        <f>#REF!</f>
        <v>#REF!</v>
      </c>
      <c r="I72" s="57" t="e">
        <f>#REF!</f>
        <v>#REF!</v>
      </c>
      <c r="J72" s="57" t="e">
        <f>#REF!</f>
        <v>#REF!</v>
      </c>
      <c r="K72" s="57" t="e">
        <f>#REF!</f>
        <v>#REF!</v>
      </c>
      <c r="L72" s="57" t="e">
        <f>#REF!</f>
        <v>#REF!</v>
      </c>
      <c r="M72" s="57" t="e">
        <f>#REF!</f>
        <v>#REF!</v>
      </c>
      <c r="N72" s="57" t="e">
        <f>#REF!</f>
        <v>#REF!</v>
      </c>
      <c r="O72" s="57" t="e">
        <f>#REF!</f>
        <v>#REF!</v>
      </c>
    </row>
    <row r="73" spans="2:18" s="45" customFormat="1" x14ac:dyDescent="0.2">
      <c r="B73" s="57" t="e">
        <f>#REF!</f>
        <v>#REF!</v>
      </c>
      <c r="C73" s="57" t="e">
        <f>#REF!</f>
        <v>#REF!</v>
      </c>
      <c r="D73" s="57" t="e">
        <f>#REF!</f>
        <v>#REF!</v>
      </c>
      <c r="E73" s="57" t="e">
        <f>#REF!</f>
        <v>#REF!</v>
      </c>
      <c r="F73" s="57" t="e">
        <f>#REF!</f>
        <v>#REF!</v>
      </c>
      <c r="G73" s="57" t="e">
        <f>#REF!</f>
        <v>#REF!</v>
      </c>
      <c r="H73" s="57" t="e">
        <f>#REF!</f>
        <v>#REF!</v>
      </c>
      <c r="I73" s="57" t="e">
        <f>#REF!</f>
        <v>#REF!</v>
      </c>
      <c r="J73" s="57" t="e">
        <f>#REF!</f>
        <v>#REF!</v>
      </c>
      <c r="K73" s="57" t="e">
        <f>#REF!</f>
        <v>#REF!</v>
      </c>
      <c r="L73" s="57" t="e">
        <f>#REF!</f>
        <v>#REF!</v>
      </c>
      <c r="M73" s="57" t="e">
        <f>#REF!</f>
        <v>#REF!</v>
      </c>
      <c r="N73" s="57" t="e">
        <f>#REF!</f>
        <v>#REF!</v>
      </c>
      <c r="O73" s="57" t="e">
        <f>#REF!</f>
        <v>#REF!</v>
      </c>
    </row>
    <row r="74" spans="2:18" s="45" customFormat="1" x14ac:dyDescent="0.2">
      <c r="B74" s="57" t="e">
        <f>#REF!</f>
        <v>#REF!</v>
      </c>
      <c r="C74" s="57" t="e">
        <f>#REF!</f>
        <v>#REF!</v>
      </c>
      <c r="D74" s="57" t="e">
        <f>#REF!</f>
        <v>#REF!</v>
      </c>
      <c r="E74" s="57" t="e">
        <f>#REF!</f>
        <v>#REF!</v>
      </c>
      <c r="F74" s="57" t="e">
        <f>#REF!</f>
        <v>#REF!</v>
      </c>
      <c r="G74" s="57" t="e">
        <f>#REF!</f>
        <v>#REF!</v>
      </c>
      <c r="H74" s="57" t="e">
        <f>#REF!</f>
        <v>#REF!</v>
      </c>
      <c r="I74" s="57" t="e">
        <f>#REF!</f>
        <v>#REF!</v>
      </c>
      <c r="J74" s="57" t="e">
        <f>#REF!</f>
        <v>#REF!</v>
      </c>
      <c r="K74" s="57" t="e">
        <f>#REF!</f>
        <v>#REF!</v>
      </c>
      <c r="L74" s="57" t="e">
        <f>#REF!</f>
        <v>#REF!</v>
      </c>
      <c r="M74" s="57" t="e">
        <f>#REF!</f>
        <v>#REF!</v>
      </c>
      <c r="N74" s="57" t="e">
        <f>#REF!</f>
        <v>#REF!</v>
      </c>
      <c r="O74" s="57" t="e">
        <f>#REF!</f>
        <v>#REF!</v>
      </c>
    </row>
    <row r="75" spans="2:18" s="45" customFormat="1" x14ac:dyDescent="0.2">
      <c r="B75" s="57" t="e">
        <f>#REF!</f>
        <v>#REF!</v>
      </c>
      <c r="C75" s="57" t="e">
        <f>#REF!</f>
        <v>#REF!</v>
      </c>
      <c r="D75" s="57" t="e">
        <f>#REF!</f>
        <v>#REF!</v>
      </c>
      <c r="E75" s="57" t="e">
        <f>#REF!</f>
        <v>#REF!</v>
      </c>
      <c r="F75" s="57" t="e">
        <f>#REF!</f>
        <v>#REF!</v>
      </c>
      <c r="G75" s="57" t="e">
        <f>#REF!</f>
        <v>#REF!</v>
      </c>
      <c r="H75" s="57" t="e">
        <f>#REF!</f>
        <v>#REF!</v>
      </c>
      <c r="I75" s="57" t="e">
        <f>#REF!</f>
        <v>#REF!</v>
      </c>
      <c r="J75" s="57" t="e">
        <f>#REF!</f>
        <v>#REF!</v>
      </c>
      <c r="K75" s="57" t="e">
        <f>#REF!</f>
        <v>#REF!</v>
      </c>
      <c r="L75" s="57" t="e">
        <f>#REF!</f>
        <v>#REF!</v>
      </c>
      <c r="M75" s="57" t="e">
        <f>#REF!</f>
        <v>#REF!</v>
      </c>
      <c r="N75" s="57" t="e">
        <f>#REF!</f>
        <v>#REF!</v>
      </c>
      <c r="O75" s="57" t="e">
        <f>#REF!</f>
        <v>#REF!</v>
      </c>
    </row>
    <row r="76" spans="2:18" s="45" customFormat="1" x14ac:dyDescent="0.2">
      <c r="B76" s="57" t="e">
        <f>#REF!</f>
        <v>#REF!</v>
      </c>
      <c r="C76" s="57" t="e">
        <f>#REF!</f>
        <v>#REF!</v>
      </c>
      <c r="D76" s="57" t="e">
        <f>#REF!</f>
        <v>#REF!</v>
      </c>
      <c r="E76" s="57" t="e">
        <f>#REF!</f>
        <v>#REF!</v>
      </c>
      <c r="F76" s="57" t="e">
        <f>#REF!</f>
        <v>#REF!</v>
      </c>
      <c r="G76" s="57" t="e">
        <f>#REF!</f>
        <v>#REF!</v>
      </c>
      <c r="H76" s="57" t="e">
        <f>#REF!</f>
        <v>#REF!</v>
      </c>
      <c r="I76" s="57" t="e">
        <f>#REF!</f>
        <v>#REF!</v>
      </c>
      <c r="J76" s="57" t="e">
        <f>#REF!</f>
        <v>#REF!</v>
      </c>
      <c r="K76" s="57" t="e">
        <f>#REF!</f>
        <v>#REF!</v>
      </c>
      <c r="L76" s="57" t="e">
        <f>#REF!</f>
        <v>#REF!</v>
      </c>
      <c r="M76" s="57" t="e">
        <f>#REF!</f>
        <v>#REF!</v>
      </c>
      <c r="N76" s="57" t="e">
        <f>#REF!</f>
        <v>#REF!</v>
      </c>
      <c r="O76" s="57" t="e">
        <f>#REF!</f>
        <v>#REF!</v>
      </c>
    </row>
  </sheetData>
  <sheetProtection password="85A9" sheet="1" objects="1" scenarios="1" formatCells="0" formatColumns="0" formatRows="0" insertRows="0" selectLockedCells="1" sort="0" autoFilter="0"/>
  <mergeCells count="53"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  <mergeCell ref="F44:F46"/>
    <mergeCell ref="G44:K46"/>
    <mergeCell ref="L34:O34"/>
    <mergeCell ref="F35:F37"/>
    <mergeCell ref="G35:K37"/>
    <mergeCell ref="L35:O37"/>
    <mergeCell ref="F38:F40"/>
    <mergeCell ref="G38:K40"/>
    <mergeCell ref="G41:K43"/>
    <mergeCell ref="L41:O43"/>
    <mergeCell ref="L44:O46"/>
    <mergeCell ref="L38:O40"/>
    <mergeCell ref="F41:F43"/>
    <mergeCell ref="B24:H24"/>
    <mergeCell ref="B30:H30"/>
    <mergeCell ref="B34:E34"/>
    <mergeCell ref="G34:I34"/>
    <mergeCell ref="I18:I19"/>
    <mergeCell ref="J18:K19"/>
    <mergeCell ref="J20:K20"/>
    <mergeCell ref="B22:H22"/>
    <mergeCell ref="B17:H17"/>
    <mergeCell ref="B18:B19"/>
    <mergeCell ref="C18:C19"/>
    <mergeCell ref="D18:G18"/>
    <mergeCell ref="H18:H19"/>
    <mergeCell ref="C13:D13"/>
    <mergeCell ref="F13:O13"/>
    <mergeCell ref="D15:E15"/>
    <mergeCell ref="F15:O15"/>
    <mergeCell ref="C9:D9"/>
    <mergeCell ref="F9:O9"/>
    <mergeCell ref="C11:D11"/>
    <mergeCell ref="F11:O11"/>
    <mergeCell ref="C5:D5"/>
    <mergeCell ref="F5:O5"/>
    <mergeCell ref="C7:D7"/>
    <mergeCell ref="F7:O7"/>
    <mergeCell ref="B1:B3"/>
    <mergeCell ref="C1:L1"/>
    <mergeCell ref="M1:O1"/>
    <mergeCell ref="C2:L3"/>
    <mergeCell ref="M2:O2"/>
    <mergeCell ref="M3:O3"/>
  </mergeCells>
  <phoneticPr fontId="22" type="noConversion"/>
  <conditionalFormatting sqref="C28:H28">
    <cfRule type="expression" dxfId="2" priority="4">
      <formula>"($C$31&gt;0.9)"</formula>
    </cfRule>
    <cfRule type="cellIs" dxfId="1" priority="5" operator="between">
      <formula>"$C$31=0.6"</formula>
      <formula>"$C$31=0.89"</formula>
    </cfRule>
    <cfRule type="expression" dxfId="0" priority="6">
      <formula>"($C$31&lt;0.6)"</formula>
    </cfRule>
  </conditionalFormatting>
  <dataValidations disablePrompts="1"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5" right="0.25" top="0.75" bottom="0.75" header="0.3" footer="0.3"/>
  <pageSetup paperSize="5" scale="45" orientation="landscape" r:id="rId1"/>
  <headerFooter alignWithMargins="0">
    <oddFooter>&amp;CPàgina 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B10" zoomScale="90" zoomScaleNormal="100" zoomScaleSheetLayoutView="90" workbookViewId="0">
      <selection activeCell="G35" sqref="G35:K37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89"/>
      <c r="D4" s="89"/>
      <c r="E4" s="89"/>
      <c r="F4" s="89"/>
      <c r="G4" s="89"/>
      <c r="H4" s="89"/>
      <c r="I4" s="89"/>
      <c r="J4" s="89"/>
      <c r="K4" s="89"/>
      <c r="L4" s="89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78</v>
      </c>
      <c r="D9" s="216"/>
      <c r="E9" s="26" t="s">
        <v>65</v>
      </c>
      <c r="F9" s="226" t="s">
        <v>83</v>
      </c>
      <c r="G9" s="232"/>
      <c r="H9" s="232"/>
      <c r="I9" s="232"/>
      <c r="J9" s="232"/>
      <c r="K9" s="232"/>
      <c r="L9" s="232"/>
      <c r="M9" s="232"/>
      <c r="N9" s="232"/>
      <c r="O9" s="233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74</v>
      </c>
      <c r="D11" s="216"/>
      <c r="E11" s="26" t="s">
        <v>66</v>
      </c>
      <c r="F11" s="217" t="s">
        <v>79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75</v>
      </c>
      <c r="D13" s="216"/>
      <c r="E13" s="26" t="s">
        <v>67</v>
      </c>
      <c r="F13" s="220" t="s">
        <v>86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>
        <v>0</v>
      </c>
      <c r="D15" s="221"/>
      <c r="E15" s="75" t="s">
        <v>68</v>
      </c>
      <c r="F15" s="222" t="s">
        <v>115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88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94" t="s">
        <v>116</v>
      </c>
      <c r="E20" s="65">
        <v>2300</v>
      </c>
      <c r="F20" s="65" t="s">
        <v>114</v>
      </c>
      <c r="G20" s="100" t="s">
        <v>119</v>
      </c>
      <c r="H20" s="66"/>
      <c r="I20" s="67">
        <v>143476642</v>
      </c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92" t="s">
        <v>133</v>
      </c>
      <c r="C26" s="61">
        <v>0</v>
      </c>
      <c r="D26" s="62">
        <v>0</v>
      </c>
      <c r="E26" s="62">
        <v>0</v>
      </c>
      <c r="F26" s="62">
        <v>766</v>
      </c>
      <c r="G26" s="62">
        <v>766</v>
      </c>
      <c r="H26" s="62">
        <v>766</v>
      </c>
    </row>
    <row r="27" spans="2:11" ht="36.75" customHeight="1" thickBot="1" x14ac:dyDescent="0.25">
      <c r="B27" s="93" t="s">
        <v>134</v>
      </c>
      <c r="C27" s="14">
        <f>E20</f>
        <v>2300</v>
      </c>
      <c r="D27" s="15">
        <f>E20</f>
        <v>2300</v>
      </c>
      <c r="E27" s="15">
        <f>E20</f>
        <v>2300</v>
      </c>
      <c r="F27" s="15">
        <f>E20</f>
        <v>2300</v>
      </c>
      <c r="G27" s="15">
        <f>E20</f>
        <v>2300</v>
      </c>
      <c r="H27" s="15">
        <f>E20</f>
        <v>2300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</v>
      </c>
      <c r="F28" s="60">
        <f>IF($J$20=1,IF((SUM(C26:F26)/F27)&gt;=1,1,(SUM(C26:F26)/F27)),IF($J$20=2,IF((1-(SUM(C26:F26)/F27))&lt;=0,0,1-(SUM(C26:F26)/F27)),""))</f>
        <v>0.33304347826086955</v>
      </c>
      <c r="G28" s="60">
        <f>IF($J$20=1,IF((SUM(C26:G26)/G27)&gt;=1,1,(SUM(C26:G26)/G27)),IF($J$20=2,IF((1-(SUM(C26:G26)/G27))&lt;=0,0,1-(SUM(C26:G26)/G27)),""))</f>
        <v>0.6660869565217391</v>
      </c>
      <c r="H28" s="60">
        <f>IF($J$20=1,IF((SUM(C26:H26)/H27)&gt;=1,1,(SUM(C26:H26)/H27)),IF($J$20=2,IF((1-(SUM(C26:H26)/H27))&lt;=0,0,1-(SUM(C26:H26)/H27)),""))</f>
        <v>0.99913043478260866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>
        <f>(C31/$I20)</f>
        <v>0</v>
      </c>
      <c r="D32" s="17">
        <f>(D31/$I20)+C32</f>
        <v>0</v>
      </c>
      <c r="E32" s="17">
        <f>(E31/$I20)+D32</f>
        <v>0</v>
      </c>
      <c r="F32" s="17">
        <f>(F31/$I20)+E32</f>
        <v>0</v>
      </c>
      <c r="G32" s="17">
        <f>(G31/$I20)+F32</f>
        <v>0</v>
      </c>
      <c r="H32" s="18">
        <f>(H31/$I20)+G32</f>
        <v>0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87"/>
      <c r="K34" s="87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171" t="s">
        <v>154</v>
      </c>
      <c r="H35" s="172"/>
      <c r="I35" s="172"/>
      <c r="J35" s="172"/>
      <c r="K35" s="173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174"/>
      <c r="H36" s="175"/>
      <c r="I36" s="175"/>
      <c r="J36" s="175"/>
      <c r="K36" s="176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177"/>
      <c r="H37" s="178"/>
      <c r="I37" s="178"/>
      <c r="J37" s="178"/>
      <c r="K37" s="179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86" t="s">
        <v>31</v>
      </c>
      <c r="G56" s="86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86" t="s">
        <v>34</v>
      </c>
      <c r="M56" s="86" t="s">
        <v>35</v>
      </c>
      <c r="N56" s="86" t="s">
        <v>36</v>
      </c>
      <c r="O56" s="112"/>
      <c r="P56" s="1"/>
      <c r="Q56" s="1"/>
    </row>
    <row r="57" spans="1:17" s="45" customFormat="1" x14ac:dyDescent="0.2">
      <c r="B57" s="85" t="s">
        <v>130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 t="s">
        <v>131</v>
      </c>
      <c r="C58" s="78"/>
      <c r="D58" s="79"/>
      <c r="E58" s="78"/>
      <c r="F58" s="90"/>
      <c r="G58" s="90"/>
      <c r="H58" s="90"/>
      <c r="I58" s="90"/>
      <c r="J58" s="90"/>
      <c r="K58" s="90"/>
      <c r="L58" s="90"/>
      <c r="M58" s="90"/>
      <c r="N58" s="90"/>
      <c r="O58" s="76">
        <f>COUNTA(C58:N58)</f>
        <v>0</v>
      </c>
      <c r="P58" s="46"/>
      <c r="Q58" s="46"/>
    </row>
    <row r="59" spans="1:17" s="45" customFormat="1" x14ac:dyDescent="0.2">
      <c r="B59" s="85" t="s">
        <v>132</v>
      </c>
      <c r="C59" s="78"/>
      <c r="D59" s="79"/>
      <c r="E59" s="78"/>
      <c r="F59" s="90"/>
      <c r="G59" s="90"/>
      <c r="H59" s="90"/>
      <c r="I59" s="90"/>
      <c r="J59" s="90"/>
      <c r="K59" s="90"/>
      <c r="L59" s="90"/>
      <c r="M59" s="90"/>
      <c r="N59" s="90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/>
      <c r="C60" s="78"/>
      <c r="D60" s="79"/>
      <c r="E60" s="78"/>
      <c r="F60" s="90"/>
      <c r="G60" s="90"/>
      <c r="H60" s="90"/>
      <c r="I60" s="90"/>
      <c r="J60" s="90"/>
      <c r="K60" s="90"/>
      <c r="L60" s="90"/>
      <c r="M60" s="90"/>
      <c r="N60" s="90"/>
      <c r="O60" s="76">
        <f t="shared" si="0"/>
        <v>0</v>
      </c>
      <c r="P60" s="46"/>
      <c r="Q60" s="46"/>
    </row>
    <row r="61" spans="1:17" s="45" customFormat="1" ht="12.75" customHeight="1" x14ac:dyDescent="0.2">
      <c r="B61" s="85"/>
      <c r="C61" s="78"/>
      <c r="D61" s="79"/>
      <c r="E61" s="78"/>
      <c r="F61" s="90"/>
      <c r="G61" s="90"/>
      <c r="H61" s="90"/>
      <c r="I61" s="90"/>
      <c r="J61" s="90"/>
      <c r="K61" s="90"/>
      <c r="L61" s="90"/>
      <c r="M61" s="90"/>
      <c r="N61" s="90"/>
      <c r="O61" s="76">
        <f t="shared" si="0"/>
        <v>0</v>
      </c>
      <c r="P61" s="46"/>
      <c r="Q61" s="46"/>
    </row>
    <row r="62" spans="1:17" s="45" customFormat="1" x14ac:dyDescent="0.2">
      <c r="B62" s="82"/>
      <c r="C62" s="78"/>
      <c r="D62" s="79"/>
      <c r="E62" s="78"/>
      <c r="F62" s="90"/>
      <c r="G62" s="90"/>
      <c r="H62" s="90"/>
      <c r="I62" s="90"/>
      <c r="J62" s="90"/>
      <c r="K62" s="90"/>
      <c r="L62" s="90"/>
      <c r="M62" s="90"/>
      <c r="N62" s="90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0"/>
      <c r="G63" s="90"/>
      <c r="H63" s="90"/>
      <c r="I63" s="90"/>
      <c r="J63" s="90"/>
      <c r="K63" s="90"/>
      <c r="L63" s="90"/>
      <c r="M63" s="90"/>
      <c r="N63" s="90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0"/>
      <c r="G64" s="90"/>
      <c r="H64" s="90"/>
      <c r="I64" s="90"/>
      <c r="J64" s="90"/>
      <c r="K64" s="90"/>
      <c r="L64" s="90"/>
      <c r="M64" s="90"/>
      <c r="N64" s="90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0"/>
      <c r="G65" s="90"/>
      <c r="H65" s="90"/>
      <c r="I65" s="90"/>
      <c r="J65" s="90"/>
      <c r="K65" s="90"/>
      <c r="L65" s="90"/>
      <c r="M65" s="90"/>
      <c r="N65" s="90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0"/>
      <c r="G66" s="90"/>
      <c r="H66" s="80"/>
      <c r="I66" s="80"/>
      <c r="J66" s="80"/>
      <c r="K66" s="80"/>
      <c r="L66" s="90"/>
      <c r="M66" s="90"/>
      <c r="N66" s="90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0"/>
      <c r="G67" s="90"/>
      <c r="H67" s="80"/>
      <c r="I67" s="80"/>
      <c r="J67" s="80"/>
      <c r="K67" s="80"/>
      <c r="L67" s="90"/>
      <c r="M67" s="90"/>
      <c r="N67" s="90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0"/>
      <c r="G68" s="90"/>
      <c r="H68" s="80"/>
      <c r="I68" s="80"/>
      <c r="J68" s="80"/>
      <c r="K68" s="80"/>
      <c r="L68" s="90"/>
      <c r="M68" s="90"/>
      <c r="N68" s="90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0"/>
      <c r="G69" s="90"/>
      <c r="H69" s="80"/>
      <c r="I69" s="80"/>
      <c r="J69" s="80"/>
      <c r="K69" s="80"/>
      <c r="L69" s="90"/>
      <c r="M69" s="90"/>
      <c r="N69" s="90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0"/>
      <c r="G70" s="90"/>
      <c r="H70" s="80"/>
      <c r="I70" s="80"/>
      <c r="J70" s="80"/>
      <c r="K70" s="80"/>
      <c r="L70" s="90"/>
      <c r="M70" s="90"/>
      <c r="N70" s="90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0"/>
      <c r="G71" s="90"/>
      <c r="H71" s="80"/>
      <c r="I71" s="80"/>
      <c r="J71" s="80"/>
      <c r="K71" s="80"/>
      <c r="L71" s="90"/>
      <c r="M71" s="90"/>
      <c r="N71" s="90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0"/>
      <c r="G72" s="90"/>
      <c r="H72" s="80"/>
      <c r="I72" s="80"/>
      <c r="J72" s="80"/>
      <c r="K72" s="80"/>
      <c r="L72" s="90"/>
      <c r="M72" s="90"/>
      <c r="N72" s="90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0"/>
      <c r="G73" s="90"/>
      <c r="H73" s="80"/>
      <c r="I73" s="80"/>
      <c r="J73" s="80"/>
      <c r="K73" s="80"/>
      <c r="L73" s="90"/>
      <c r="M73" s="90"/>
      <c r="N73" s="90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0"/>
      <c r="G74" s="90"/>
      <c r="H74" s="80"/>
      <c r="I74" s="80"/>
      <c r="J74" s="80"/>
      <c r="K74" s="80"/>
      <c r="L74" s="90"/>
      <c r="M74" s="90"/>
      <c r="N74" s="90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0"/>
      <c r="G75" s="90"/>
      <c r="H75" s="80"/>
      <c r="I75" s="80"/>
      <c r="J75" s="80"/>
      <c r="K75" s="80"/>
      <c r="L75" s="90"/>
      <c r="M75" s="90"/>
      <c r="N75" s="90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0"/>
      <c r="G76" s="90"/>
      <c r="H76" s="80"/>
      <c r="I76" s="80"/>
      <c r="J76" s="80"/>
      <c r="K76" s="80"/>
      <c r="L76" s="90"/>
      <c r="M76" s="90"/>
      <c r="N76" s="90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29" priority="1">
      <formula>"($C$31&gt;0.9)"</formula>
    </cfRule>
    <cfRule type="cellIs" dxfId="28" priority="2" operator="between">
      <formula>"$C$31=0.6"</formula>
      <formula>"$C$31=0.89"</formula>
    </cfRule>
    <cfRule type="expression" dxfId="27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A10" zoomScale="90" zoomScaleNormal="100" zoomScaleSheetLayoutView="90" workbookViewId="0">
      <selection activeCell="G35" sqref="G35:K37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89"/>
      <c r="D4" s="89"/>
      <c r="E4" s="89"/>
      <c r="F4" s="89"/>
      <c r="G4" s="89"/>
      <c r="H4" s="89"/>
      <c r="I4" s="89"/>
      <c r="J4" s="89"/>
      <c r="K4" s="89"/>
      <c r="L4" s="89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78</v>
      </c>
      <c r="D9" s="216"/>
      <c r="E9" s="26" t="s">
        <v>65</v>
      </c>
      <c r="F9" s="226" t="s">
        <v>83</v>
      </c>
      <c r="G9" s="232"/>
      <c r="H9" s="232"/>
      <c r="I9" s="232"/>
      <c r="J9" s="232"/>
      <c r="K9" s="232"/>
      <c r="L9" s="232"/>
      <c r="M9" s="232"/>
      <c r="N9" s="232"/>
      <c r="O9" s="233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74</v>
      </c>
      <c r="D11" s="216"/>
      <c r="E11" s="26" t="s">
        <v>66</v>
      </c>
      <c r="F11" s="217" t="s">
        <v>79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75</v>
      </c>
      <c r="D13" s="216"/>
      <c r="E13" s="26" t="s">
        <v>67</v>
      </c>
      <c r="F13" s="220" t="s">
        <v>85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 t="s">
        <v>102</v>
      </c>
      <c r="D15" s="221"/>
      <c r="E15" s="75" t="s">
        <v>68</v>
      </c>
      <c r="F15" s="222" t="s">
        <v>157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88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94" t="s">
        <v>101</v>
      </c>
      <c r="E20" s="101">
        <v>29000</v>
      </c>
      <c r="F20" s="65" t="s">
        <v>81</v>
      </c>
      <c r="G20" s="100" t="s">
        <v>113</v>
      </c>
      <c r="H20" s="102" t="s">
        <v>103</v>
      </c>
      <c r="I20" s="67">
        <v>4625041729</v>
      </c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92" t="s">
        <v>104</v>
      </c>
      <c r="C26" s="61">
        <v>0</v>
      </c>
      <c r="D26" s="62">
        <v>0</v>
      </c>
      <c r="E26" s="62">
        <v>0</v>
      </c>
      <c r="F26" s="62">
        <v>9666</v>
      </c>
      <c r="G26" s="62">
        <v>9666</v>
      </c>
      <c r="H26" s="63">
        <v>9666</v>
      </c>
    </row>
    <row r="27" spans="2:11" ht="36.75" customHeight="1" thickBot="1" x14ac:dyDescent="0.25">
      <c r="B27" s="93" t="s">
        <v>82</v>
      </c>
      <c r="C27" s="14">
        <f>E20</f>
        <v>29000</v>
      </c>
      <c r="D27" s="15">
        <f>E20</f>
        <v>29000</v>
      </c>
      <c r="E27" s="15">
        <f>E20</f>
        <v>29000</v>
      </c>
      <c r="F27" s="15">
        <f>E20</f>
        <v>29000</v>
      </c>
      <c r="G27" s="15">
        <f>E20</f>
        <v>29000</v>
      </c>
      <c r="H27" s="15">
        <f>E20</f>
        <v>29000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</v>
      </c>
      <c r="F28" s="60">
        <f>IF($J$20=1,IF((SUM(C26:F26)/F27)&gt;=1,1,(SUM(C26:F26)/F27)),IF($J$20=2,IF((1-(SUM(C26:F26)/F27))&lt;=0,0,1-(SUM(C26:F26)/F27)),""))</f>
        <v>0.3333103448275862</v>
      </c>
      <c r="G28" s="60">
        <f>IF($J$20=1,IF((SUM(C26:G26)/G27)&gt;=1,1,(SUM(C26:G26)/G27)),IF($J$20=2,IF((1-(SUM(C26:G26)/G27))&lt;=0,0,1-(SUM(C26:G26)/G27)),""))</f>
        <v>0.6666206896551724</v>
      </c>
      <c r="H28" s="60">
        <f>IF($J$20=1,IF((SUM(C26:H26)/H27)&gt;=1,1,(SUM(C26:H26)/H27)),IF($J$20=2,IF((1-(SUM(C26:H26)/H27))&lt;=0,0,1-(SUM(C26:H26)/H27)),""))</f>
        <v>0.99993103448275866</v>
      </c>
    </row>
    <row r="29" spans="2:11" ht="24" customHeight="1" x14ac:dyDescent="0.2">
      <c r="B29" s="6"/>
      <c r="C29" s="7">
        <v>0</v>
      </c>
      <c r="D29" s="7">
        <v>0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>
        <f>(C31/$I20)</f>
        <v>0</v>
      </c>
      <c r="D32" s="17">
        <f>(D31/$I20)+C32</f>
        <v>0</v>
      </c>
      <c r="E32" s="17">
        <f>(E31/$I20)+D32</f>
        <v>0</v>
      </c>
      <c r="F32" s="17">
        <f>(F31/$I20)+E32</f>
        <v>0</v>
      </c>
      <c r="G32" s="17">
        <f>(G31/$I20)+F32</f>
        <v>0</v>
      </c>
      <c r="H32" s="18">
        <f>(H31/$I20)+G32</f>
        <v>0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87"/>
      <c r="K34" s="87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171"/>
      <c r="H35" s="172"/>
      <c r="I35" s="172"/>
      <c r="J35" s="172"/>
      <c r="K35" s="173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174"/>
      <c r="H36" s="175"/>
      <c r="I36" s="175"/>
      <c r="J36" s="175"/>
      <c r="K36" s="176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177"/>
      <c r="H37" s="178"/>
      <c r="I37" s="178"/>
      <c r="J37" s="178"/>
      <c r="K37" s="179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86" t="s">
        <v>31</v>
      </c>
      <c r="G56" s="86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86" t="s">
        <v>34</v>
      </c>
      <c r="M56" s="86" t="s">
        <v>35</v>
      </c>
      <c r="N56" s="86" t="s">
        <v>36</v>
      </c>
      <c r="O56" s="112"/>
      <c r="P56" s="1"/>
      <c r="Q56" s="1"/>
    </row>
    <row r="57" spans="1:17" s="45" customFormat="1" x14ac:dyDescent="0.2">
      <c r="B57" s="85" t="s">
        <v>130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 t="s">
        <v>131</v>
      </c>
      <c r="C58" s="78"/>
      <c r="D58" s="79"/>
      <c r="E58" s="78"/>
      <c r="F58" s="90"/>
      <c r="G58" s="90"/>
      <c r="H58" s="90"/>
      <c r="I58" s="90"/>
      <c r="J58" s="90"/>
      <c r="K58" s="90"/>
      <c r="L58" s="90"/>
      <c r="M58" s="90"/>
      <c r="N58" s="90"/>
      <c r="O58" s="76">
        <f>COUNTA(C58:N58)</f>
        <v>0</v>
      </c>
      <c r="P58" s="46"/>
      <c r="Q58" s="46"/>
    </row>
    <row r="59" spans="1:17" s="45" customFormat="1" x14ac:dyDescent="0.2">
      <c r="B59" s="85" t="s">
        <v>132</v>
      </c>
      <c r="C59" s="78"/>
      <c r="D59" s="79"/>
      <c r="E59" s="78"/>
      <c r="F59" s="90"/>
      <c r="G59" s="90"/>
      <c r="H59" s="90"/>
      <c r="I59" s="90"/>
      <c r="J59" s="90"/>
      <c r="K59" s="90"/>
      <c r="L59" s="90"/>
      <c r="M59" s="90"/>
      <c r="N59" s="90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/>
      <c r="C60" s="78"/>
      <c r="D60" s="79"/>
      <c r="E60" s="78"/>
      <c r="F60" s="90"/>
      <c r="G60" s="90"/>
      <c r="H60" s="90"/>
      <c r="I60" s="90"/>
      <c r="J60" s="90"/>
      <c r="K60" s="90"/>
      <c r="L60" s="90"/>
      <c r="M60" s="90"/>
      <c r="N60" s="90"/>
      <c r="O60" s="76">
        <f t="shared" si="0"/>
        <v>0</v>
      </c>
      <c r="P60" s="46"/>
      <c r="Q60" s="46"/>
    </row>
    <row r="61" spans="1:17" s="45" customFormat="1" ht="12.75" customHeight="1" x14ac:dyDescent="0.2">
      <c r="B61" s="85"/>
      <c r="C61" s="78"/>
      <c r="D61" s="79"/>
      <c r="E61" s="78"/>
      <c r="F61" s="90"/>
      <c r="G61" s="90"/>
      <c r="H61" s="90"/>
      <c r="I61" s="90"/>
      <c r="J61" s="90"/>
      <c r="K61" s="90"/>
      <c r="L61" s="90"/>
      <c r="M61" s="90"/>
      <c r="N61" s="90"/>
      <c r="O61" s="76">
        <f t="shared" si="0"/>
        <v>0</v>
      </c>
      <c r="P61" s="46"/>
      <c r="Q61" s="46"/>
    </row>
    <row r="62" spans="1:17" s="45" customFormat="1" x14ac:dyDescent="0.2">
      <c r="B62" s="82"/>
      <c r="C62" s="78"/>
      <c r="D62" s="79"/>
      <c r="E62" s="78"/>
      <c r="F62" s="90"/>
      <c r="G62" s="90"/>
      <c r="H62" s="90"/>
      <c r="I62" s="90"/>
      <c r="J62" s="90"/>
      <c r="K62" s="90"/>
      <c r="L62" s="90"/>
      <c r="M62" s="90"/>
      <c r="N62" s="90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0"/>
      <c r="G63" s="90"/>
      <c r="H63" s="90"/>
      <c r="I63" s="90"/>
      <c r="J63" s="90"/>
      <c r="K63" s="90"/>
      <c r="L63" s="90"/>
      <c r="M63" s="90"/>
      <c r="N63" s="90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0"/>
      <c r="G64" s="90"/>
      <c r="H64" s="90"/>
      <c r="I64" s="90"/>
      <c r="J64" s="90"/>
      <c r="K64" s="90"/>
      <c r="L64" s="90"/>
      <c r="M64" s="90"/>
      <c r="N64" s="90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0"/>
      <c r="G65" s="90"/>
      <c r="H65" s="90"/>
      <c r="I65" s="90"/>
      <c r="J65" s="90"/>
      <c r="K65" s="90"/>
      <c r="L65" s="90"/>
      <c r="M65" s="90"/>
      <c r="N65" s="90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0"/>
      <c r="G66" s="90"/>
      <c r="H66" s="80"/>
      <c r="I66" s="80"/>
      <c r="J66" s="80"/>
      <c r="K66" s="80"/>
      <c r="L66" s="90"/>
      <c r="M66" s="90"/>
      <c r="N66" s="90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0"/>
      <c r="G67" s="90"/>
      <c r="H67" s="80"/>
      <c r="I67" s="80"/>
      <c r="J67" s="80"/>
      <c r="K67" s="80"/>
      <c r="L67" s="90"/>
      <c r="M67" s="90"/>
      <c r="N67" s="90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0"/>
      <c r="G68" s="90"/>
      <c r="H68" s="80"/>
      <c r="I68" s="80"/>
      <c r="J68" s="80"/>
      <c r="K68" s="80"/>
      <c r="L68" s="90"/>
      <c r="M68" s="90"/>
      <c r="N68" s="90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0"/>
      <c r="G69" s="90"/>
      <c r="H69" s="80"/>
      <c r="I69" s="80"/>
      <c r="J69" s="80"/>
      <c r="K69" s="80"/>
      <c r="L69" s="90"/>
      <c r="M69" s="90"/>
      <c r="N69" s="90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0"/>
      <c r="G70" s="90"/>
      <c r="H70" s="80"/>
      <c r="I70" s="80"/>
      <c r="J70" s="80"/>
      <c r="K70" s="80"/>
      <c r="L70" s="90"/>
      <c r="M70" s="90"/>
      <c r="N70" s="90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0"/>
      <c r="G71" s="90"/>
      <c r="H71" s="80"/>
      <c r="I71" s="80"/>
      <c r="J71" s="80"/>
      <c r="K71" s="80"/>
      <c r="L71" s="90"/>
      <c r="M71" s="90"/>
      <c r="N71" s="90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0"/>
      <c r="G72" s="90"/>
      <c r="H72" s="80"/>
      <c r="I72" s="80"/>
      <c r="J72" s="80"/>
      <c r="K72" s="80"/>
      <c r="L72" s="90"/>
      <c r="M72" s="90"/>
      <c r="N72" s="90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0"/>
      <c r="G73" s="90"/>
      <c r="H73" s="80"/>
      <c r="I73" s="80"/>
      <c r="J73" s="80"/>
      <c r="K73" s="80"/>
      <c r="L73" s="90"/>
      <c r="M73" s="90"/>
      <c r="N73" s="90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0"/>
      <c r="G74" s="90"/>
      <c r="H74" s="80"/>
      <c r="I74" s="80"/>
      <c r="J74" s="80"/>
      <c r="K74" s="80"/>
      <c r="L74" s="90"/>
      <c r="M74" s="90"/>
      <c r="N74" s="90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0"/>
      <c r="G75" s="90"/>
      <c r="H75" s="80"/>
      <c r="I75" s="80"/>
      <c r="J75" s="80"/>
      <c r="K75" s="80"/>
      <c r="L75" s="90"/>
      <c r="M75" s="90"/>
      <c r="N75" s="90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0"/>
      <c r="G76" s="90"/>
      <c r="H76" s="80"/>
      <c r="I76" s="80"/>
      <c r="J76" s="80"/>
      <c r="K76" s="80"/>
      <c r="L76" s="90"/>
      <c r="M76" s="90"/>
      <c r="N76" s="90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26" priority="1">
      <formula>"($C$31&gt;0.9)"</formula>
    </cfRule>
    <cfRule type="cellIs" dxfId="25" priority="2" operator="between">
      <formula>"$C$31=0.6"</formula>
      <formula>"$C$31=0.89"</formula>
    </cfRule>
    <cfRule type="expression" dxfId="24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zoomScale="90" zoomScaleNormal="100" zoomScaleSheetLayoutView="90" workbookViewId="0">
      <selection activeCell="F26" sqref="F26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89"/>
      <c r="D4" s="89"/>
      <c r="E4" s="89"/>
      <c r="F4" s="89"/>
      <c r="G4" s="89"/>
      <c r="H4" s="89"/>
      <c r="I4" s="89"/>
      <c r="J4" s="89"/>
      <c r="K4" s="89"/>
      <c r="L4" s="89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88</v>
      </c>
      <c r="D9" s="216"/>
      <c r="E9" s="26" t="s">
        <v>65</v>
      </c>
      <c r="F9" s="226" t="s">
        <v>91</v>
      </c>
      <c r="G9" s="232"/>
      <c r="H9" s="232"/>
      <c r="I9" s="232"/>
      <c r="J9" s="232"/>
      <c r="K9" s="232"/>
      <c r="L9" s="232"/>
      <c r="M9" s="232"/>
      <c r="N9" s="232"/>
      <c r="O9" s="233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89</v>
      </c>
      <c r="D11" s="216"/>
      <c r="E11" s="26" t="s">
        <v>66</v>
      </c>
      <c r="F11" s="217" t="s">
        <v>90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92</v>
      </c>
      <c r="D13" s="216"/>
      <c r="E13" s="26" t="s">
        <v>67</v>
      </c>
      <c r="F13" s="220" t="s">
        <v>93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 t="s">
        <v>117</v>
      </c>
      <c r="D15" s="221"/>
      <c r="E15" s="75" t="s">
        <v>68</v>
      </c>
      <c r="F15" s="222" t="s">
        <v>138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88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94" t="s">
        <v>140</v>
      </c>
      <c r="E20" s="65">
        <v>4.2</v>
      </c>
      <c r="F20" s="65" t="s">
        <v>139</v>
      </c>
      <c r="G20" s="91" t="s">
        <v>94</v>
      </c>
      <c r="H20" s="102" t="s">
        <v>118</v>
      </c>
      <c r="I20" s="67">
        <f>21211</f>
        <v>21211</v>
      </c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92" t="s">
        <v>111</v>
      </c>
      <c r="C26" s="61">
        <v>0</v>
      </c>
      <c r="D26" s="62">
        <v>0</v>
      </c>
      <c r="E26" s="62">
        <v>1.05</v>
      </c>
      <c r="F26" s="62">
        <v>1.05</v>
      </c>
      <c r="G26" s="62">
        <v>1.05</v>
      </c>
      <c r="H26" s="63">
        <v>1.05</v>
      </c>
    </row>
    <row r="27" spans="2:11" ht="36.75" customHeight="1" thickBot="1" x14ac:dyDescent="0.25">
      <c r="B27" s="93" t="s">
        <v>112</v>
      </c>
      <c r="C27" s="14">
        <f>E20</f>
        <v>4.2</v>
      </c>
      <c r="D27" s="15">
        <f>E20</f>
        <v>4.2</v>
      </c>
      <c r="E27" s="15">
        <f>E20</f>
        <v>4.2</v>
      </c>
      <c r="F27" s="15">
        <f>E20</f>
        <v>4.2</v>
      </c>
      <c r="G27" s="15">
        <f>E20</f>
        <v>4.2</v>
      </c>
      <c r="H27" s="15">
        <f>E20</f>
        <v>4.2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0.25</v>
      </c>
      <c r="F28" s="60">
        <f>IF($J$20=1,IF((SUM(C26:F26)/F27)&gt;=1,1,(SUM(C26:F26)/F27)),IF($J$20=2,IF((1-(SUM(C26:F26)/F27))&lt;=0,0,1-(SUM(C26:F26)/F27)),""))</f>
        <v>0.5</v>
      </c>
      <c r="G28" s="60">
        <f>IF($J$20=1,IF((SUM(C26:G26)/G27)&gt;=1,1,(SUM(C26:G26)/G27)),IF($J$20=2,IF((1-(SUM(C26:G26)/G27))&lt;=0,0,1-(SUM(C26:G26)/G27)),""))</f>
        <v>0.75</v>
      </c>
      <c r="H28" s="60">
        <f>IF($J$20=1,IF((SUM(C26:H26)/H27)&gt;=1,1,(SUM(C26:H26)/H27)),IF($J$20=2,IF((1-(SUM(C26:H26)/H27))&lt;=0,0,1-(SUM(C26:H26)/H27)),""))</f>
        <v>1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>
        <f>(C31/$I20)</f>
        <v>0</v>
      </c>
      <c r="D32" s="17">
        <f>(D31/$I20)+C32</f>
        <v>0</v>
      </c>
      <c r="E32" s="17">
        <f>(E31/$I20)+D32</f>
        <v>0</v>
      </c>
      <c r="F32" s="17">
        <f>(F31/$I20)+E32</f>
        <v>0</v>
      </c>
      <c r="G32" s="17">
        <f>(G31/$I20)+F32</f>
        <v>0</v>
      </c>
      <c r="H32" s="18">
        <f>(H31/$I20)+G32</f>
        <v>0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87"/>
      <c r="K34" s="87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171" t="s">
        <v>145</v>
      </c>
      <c r="H35" s="172"/>
      <c r="I35" s="172"/>
      <c r="J35" s="172"/>
      <c r="K35" s="173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174"/>
      <c r="H36" s="175"/>
      <c r="I36" s="175"/>
      <c r="J36" s="175"/>
      <c r="K36" s="176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177"/>
      <c r="H37" s="178"/>
      <c r="I37" s="178"/>
      <c r="J37" s="178"/>
      <c r="K37" s="179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86" t="s">
        <v>31</v>
      </c>
      <c r="G56" s="86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86" t="s">
        <v>34</v>
      </c>
      <c r="M56" s="86" t="s">
        <v>35</v>
      </c>
      <c r="N56" s="86" t="s">
        <v>36</v>
      </c>
      <c r="O56" s="112"/>
      <c r="P56" s="1"/>
      <c r="Q56" s="1"/>
    </row>
    <row r="57" spans="1:17" s="45" customFormat="1" x14ac:dyDescent="0.2">
      <c r="B57" s="85" t="s">
        <v>141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 t="s">
        <v>142</v>
      </c>
      <c r="C58" s="78"/>
      <c r="D58" s="79"/>
      <c r="E58" s="78"/>
      <c r="F58" s="90"/>
      <c r="G58" s="90"/>
      <c r="H58" s="90"/>
      <c r="I58" s="90"/>
      <c r="J58" s="90"/>
      <c r="K58" s="90"/>
      <c r="L58" s="90"/>
      <c r="M58" s="90"/>
      <c r="N58" s="90"/>
      <c r="O58" s="76">
        <f>COUNTA(C58:N58)</f>
        <v>0</v>
      </c>
      <c r="P58" s="46"/>
      <c r="Q58" s="46"/>
    </row>
    <row r="59" spans="1:17" s="45" customFormat="1" x14ac:dyDescent="0.2">
      <c r="B59" s="85" t="s">
        <v>143</v>
      </c>
      <c r="C59" s="78"/>
      <c r="D59" s="79"/>
      <c r="E59" s="78"/>
      <c r="F59" s="90"/>
      <c r="G59" s="90"/>
      <c r="H59" s="90"/>
      <c r="I59" s="90"/>
      <c r="J59" s="90"/>
      <c r="K59" s="90"/>
      <c r="L59" s="90"/>
      <c r="M59" s="90"/>
      <c r="N59" s="90"/>
      <c r="O59" s="76">
        <f t="shared" ref="O59:O76" si="0">COUNTA(C59:N59)</f>
        <v>0</v>
      </c>
      <c r="P59" s="46"/>
      <c r="Q59" s="46"/>
    </row>
    <row r="60" spans="1:17" s="45" customFormat="1" ht="51" x14ac:dyDescent="0.2">
      <c r="B60" s="82" t="s">
        <v>144</v>
      </c>
      <c r="C60" s="78"/>
      <c r="D60" s="79"/>
      <c r="E60" s="78"/>
      <c r="F60" s="90"/>
      <c r="G60" s="90"/>
      <c r="H60" s="90"/>
      <c r="I60" s="90"/>
      <c r="J60" s="90"/>
      <c r="K60" s="90"/>
      <c r="L60" s="90"/>
      <c r="M60" s="90"/>
      <c r="N60" s="90"/>
      <c r="O60" s="76">
        <f t="shared" si="0"/>
        <v>0</v>
      </c>
      <c r="P60" s="46"/>
      <c r="Q60" s="46"/>
    </row>
    <row r="61" spans="1:17" s="45" customFormat="1" ht="12.75" customHeight="1" x14ac:dyDescent="0.2">
      <c r="B61" s="85"/>
      <c r="C61" s="78"/>
      <c r="D61" s="79"/>
      <c r="E61" s="78"/>
      <c r="F61" s="90"/>
      <c r="G61" s="90"/>
      <c r="H61" s="90"/>
      <c r="I61" s="90"/>
      <c r="J61" s="90"/>
      <c r="K61" s="90"/>
      <c r="L61" s="90"/>
      <c r="M61" s="90"/>
      <c r="N61" s="90"/>
      <c r="O61" s="76">
        <f t="shared" si="0"/>
        <v>0</v>
      </c>
      <c r="P61" s="46"/>
      <c r="Q61" s="46"/>
    </row>
    <row r="62" spans="1:17" s="45" customFormat="1" x14ac:dyDescent="0.2">
      <c r="B62" s="82"/>
      <c r="C62" s="78"/>
      <c r="D62" s="79"/>
      <c r="E62" s="78"/>
      <c r="F62" s="90"/>
      <c r="G62" s="90"/>
      <c r="H62" s="90"/>
      <c r="I62" s="90"/>
      <c r="J62" s="90"/>
      <c r="K62" s="90"/>
      <c r="L62" s="90"/>
      <c r="M62" s="90"/>
      <c r="N62" s="90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0"/>
      <c r="G63" s="90"/>
      <c r="H63" s="90"/>
      <c r="I63" s="90"/>
      <c r="J63" s="90"/>
      <c r="K63" s="90"/>
      <c r="L63" s="90"/>
      <c r="M63" s="90"/>
      <c r="N63" s="90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0"/>
      <c r="G64" s="90"/>
      <c r="H64" s="90"/>
      <c r="I64" s="90"/>
      <c r="J64" s="90"/>
      <c r="K64" s="90"/>
      <c r="L64" s="90"/>
      <c r="M64" s="90"/>
      <c r="N64" s="90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0"/>
      <c r="G65" s="90"/>
      <c r="H65" s="90"/>
      <c r="I65" s="90"/>
      <c r="J65" s="90"/>
      <c r="K65" s="90"/>
      <c r="L65" s="90"/>
      <c r="M65" s="90"/>
      <c r="N65" s="90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0"/>
      <c r="G66" s="90"/>
      <c r="H66" s="80"/>
      <c r="I66" s="80"/>
      <c r="J66" s="80"/>
      <c r="K66" s="80"/>
      <c r="L66" s="90"/>
      <c r="M66" s="90"/>
      <c r="N66" s="90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0"/>
      <c r="G67" s="90"/>
      <c r="H67" s="80"/>
      <c r="I67" s="80"/>
      <c r="J67" s="80"/>
      <c r="K67" s="80"/>
      <c r="L67" s="90"/>
      <c r="M67" s="90"/>
      <c r="N67" s="90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0"/>
      <c r="G68" s="90"/>
      <c r="H68" s="80"/>
      <c r="I68" s="80"/>
      <c r="J68" s="80"/>
      <c r="K68" s="80"/>
      <c r="L68" s="90"/>
      <c r="M68" s="90"/>
      <c r="N68" s="90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0"/>
      <c r="G69" s="90"/>
      <c r="H69" s="80"/>
      <c r="I69" s="80"/>
      <c r="J69" s="80"/>
      <c r="K69" s="80"/>
      <c r="L69" s="90"/>
      <c r="M69" s="90"/>
      <c r="N69" s="90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0"/>
      <c r="G70" s="90"/>
      <c r="H70" s="80"/>
      <c r="I70" s="80"/>
      <c r="J70" s="80"/>
      <c r="K70" s="80"/>
      <c r="L70" s="90"/>
      <c r="M70" s="90"/>
      <c r="N70" s="90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0"/>
      <c r="G71" s="90"/>
      <c r="H71" s="80"/>
      <c r="I71" s="80"/>
      <c r="J71" s="80"/>
      <c r="K71" s="80"/>
      <c r="L71" s="90"/>
      <c r="M71" s="90"/>
      <c r="N71" s="90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0"/>
      <c r="G72" s="90"/>
      <c r="H72" s="80"/>
      <c r="I72" s="80"/>
      <c r="J72" s="80"/>
      <c r="K72" s="80"/>
      <c r="L72" s="90"/>
      <c r="M72" s="90"/>
      <c r="N72" s="90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0"/>
      <c r="G73" s="90"/>
      <c r="H73" s="80"/>
      <c r="I73" s="80"/>
      <c r="J73" s="80"/>
      <c r="K73" s="80"/>
      <c r="L73" s="90"/>
      <c r="M73" s="90"/>
      <c r="N73" s="90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0"/>
      <c r="G74" s="90"/>
      <c r="H74" s="80"/>
      <c r="I74" s="80"/>
      <c r="J74" s="80"/>
      <c r="K74" s="80"/>
      <c r="L74" s="90"/>
      <c r="M74" s="90"/>
      <c r="N74" s="90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0"/>
      <c r="G75" s="90"/>
      <c r="H75" s="80"/>
      <c r="I75" s="80"/>
      <c r="J75" s="80"/>
      <c r="K75" s="80"/>
      <c r="L75" s="90"/>
      <c r="M75" s="90"/>
      <c r="N75" s="90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0"/>
      <c r="G76" s="90"/>
      <c r="H76" s="80"/>
      <c r="I76" s="80"/>
      <c r="J76" s="80"/>
      <c r="K76" s="80"/>
      <c r="L76" s="90"/>
      <c r="M76" s="90"/>
      <c r="N76" s="90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23" priority="1">
      <formula>"($C$31&gt;0.9)"</formula>
    </cfRule>
    <cfRule type="cellIs" dxfId="22" priority="2" operator="between">
      <formula>"$C$31=0.6"</formula>
      <formula>"$C$31=0.89"</formula>
    </cfRule>
    <cfRule type="expression" dxfId="21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B10" zoomScale="90" zoomScaleNormal="100" zoomScaleSheetLayoutView="90" workbookViewId="0">
      <selection activeCell="G35" sqref="G35:K37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89"/>
      <c r="D4" s="89"/>
      <c r="E4" s="89"/>
      <c r="F4" s="89"/>
      <c r="G4" s="89"/>
      <c r="H4" s="89"/>
      <c r="I4" s="89"/>
      <c r="J4" s="89"/>
      <c r="K4" s="89"/>
      <c r="L4" s="89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88</v>
      </c>
      <c r="D9" s="216"/>
      <c r="E9" s="26" t="s">
        <v>65</v>
      </c>
      <c r="F9" s="229" t="s">
        <v>91</v>
      </c>
      <c r="G9" s="250"/>
      <c r="H9" s="250"/>
      <c r="I9" s="250"/>
      <c r="J9" s="250"/>
      <c r="K9" s="250"/>
      <c r="L9" s="250"/>
      <c r="M9" s="250"/>
      <c r="N9" s="250"/>
      <c r="O9" s="251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89</v>
      </c>
      <c r="D11" s="216"/>
      <c r="E11" s="26" t="s">
        <v>66</v>
      </c>
      <c r="F11" s="217" t="s">
        <v>90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92</v>
      </c>
      <c r="D13" s="216"/>
      <c r="E13" s="26" t="s">
        <v>67</v>
      </c>
      <c r="F13" s="220" t="s">
        <v>95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 t="s">
        <v>96</v>
      </c>
      <c r="D15" s="221"/>
      <c r="E15" s="75" t="s">
        <v>68</v>
      </c>
      <c r="F15" s="222" t="s">
        <v>158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88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103" t="s">
        <v>159</v>
      </c>
      <c r="E20" s="65">
        <v>51</v>
      </c>
      <c r="F20" s="65" t="s">
        <v>121</v>
      </c>
      <c r="G20" s="100" t="s">
        <v>97</v>
      </c>
      <c r="H20" s="66"/>
      <c r="I20" s="67" t="s">
        <v>171</v>
      </c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92" t="s">
        <v>122</v>
      </c>
      <c r="C26" s="61">
        <v>0</v>
      </c>
      <c r="D26" s="62">
        <v>0</v>
      </c>
      <c r="E26" s="62">
        <v>0</v>
      </c>
      <c r="F26" s="62">
        <v>17</v>
      </c>
      <c r="G26" s="62">
        <v>17</v>
      </c>
      <c r="H26" s="63">
        <v>17</v>
      </c>
    </row>
    <row r="27" spans="2:11" ht="36.75" customHeight="1" thickBot="1" x14ac:dyDescent="0.25">
      <c r="B27" s="93" t="s">
        <v>123</v>
      </c>
      <c r="C27" s="14">
        <f>E20</f>
        <v>51</v>
      </c>
      <c r="D27" s="15">
        <f>E20</f>
        <v>51</v>
      </c>
      <c r="E27" s="15">
        <f>E20</f>
        <v>51</v>
      </c>
      <c r="F27" s="15">
        <f>E20</f>
        <v>51</v>
      </c>
      <c r="G27" s="15">
        <f>E20</f>
        <v>51</v>
      </c>
      <c r="H27" s="15">
        <f>E20</f>
        <v>51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</v>
      </c>
      <c r="F28" s="60">
        <f>IF($J$20=1,IF((SUM(C26:F26)/F27)&gt;=1,1,(SUM(C26:F26)/F27)),IF($J$20=2,IF((1-(SUM(C26:F26)/F27))&lt;=0,0,1-(SUM(C26:F26)/F27)),""))</f>
        <v>0.33333333333333331</v>
      </c>
      <c r="G28" s="60">
        <f>IF($J$20=1,IF((SUM(C26:G26)/G27)&gt;=1,1,(SUM(C26:G26)/G27)),IF($J$20=2,IF((1-(SUM(C26:G26)/G27))&lt;=0,0,1-(SUM(C26:G26)/G27)),""))</f>
        <v>0.66666666666666663</v>
      </c>
      <c r="H28" s="60">
        <f>IF($J$20=1,IF((SUM(C26:H26)/H27)&gt;=1,1,(SUM(C26:H26)/H27)),IF($J$20=2,IF((1-(SUM(C26:H26)/H27))&lt;=0,0,1-(SUM(C26:H26)/H27)),""))</f>
        <v>1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 t="e">
        <f>(C31/$I20)</f>
        <v>#VALUE!</v>
      </c>
      <c r="D32" s="17" t="e">
        <f>(D31/$I20)+C32</f>
        <v>#VALUE!</v>
      </c>
      <c r="E32" s="17" t="e">
        <f>(E31/$I20)+D32</f>
        <v>#VALUE!</v>
      </c>
      <c r="F32" s="17" t="e">
        <f>(F31/$I20)+E32</f>
        <v>#VALUE!</v>
      </c>
      <c r="G32" s="17" t="e">
        <f>(G31/$I20)+F32</f>
        <v>#VALUE!</v>
      </c>
      <c r="H32" s="18" t="e">
        <f>(H31/$I20)+G32</f>
        <v>#VALUE!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87"/>
      <c r="K34" s="87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171" t="s">
        <v>196</v>
      </c>
      <c r="H35" s="172"/>
      <c r="I35" s="172"/>
      <c r="J35" s="172"/>
      <c r="K35" s="173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174"/>
      <c r="H36" s="175"/>
      <c r="I36" s="175"/>
      <c r="J36" s="175"/>
      <c r="K36" s="176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177"/>
      <c r="H37" s="178"/>
      <c r="I37" s="178"/>
      <c r="J37" s="178"/>
      <c r="K37" s="179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86" t="s">
        <v>31</v>
      </c>
      <c r="G56" s="86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86" t="s">
        <v>34</v>
      </c>
      <c r="M56" s="86" t="s">
        <v>35</v>
      </c>
      <c r="N56" s="86" t="s">
        <v>36</v>
      </c>
      <c r="O56" s="112"/>
      <c r="P56" s="1"/>
      <c r="Q56" s="1"/>
    </row>
    <row r="57" spans="1:17" s="45" customFormat="1" x14ac:dyDescent="0.2">
      <c r="B57" s="85"/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/>
      <c r="C58" s="78"/>
      <c r="D58" s="79"/>
      <c r="E58" s="78"/>
      <c r="F58" s="90"/>
      <c r="G58" s="90"/>
      <c r="H58" s="90"/>
      <c r="I58" s="90"/>
      <c r="J58" s="90"/>
      <c r="K58" s="90"/>
      <c r="L58" s="90"/>
      <c r="M58" s="90"/>
      <c r="N58" s="90"/>
      <c r="O58" s="76">
        <f>COUNTA(C58:N58)</f>
        <v>0</v>
      </c>
      <c r="P58" s="46"/>
      <c r="Q58" s="46"/>
    </row>
    <row r="59" spans="1:17" s="45" customFormat="1" x14ac:dyDescent="0.2">
      <c r="B59" s="85"/>
      <c r="C59" s="78"/>
      <c r="D59" s="79"/>
      <c r="E59" s="78"/>
      <c r="F59" s="90"/>
      <c r="G59" s="90"/>
      <c r="H59" s="90"/>
      <c r="I59" s="90"/>
      <c r="J59" s="90"/>
      <c r="K59" s="90"/>
      <c r="L59" s="90"/>
      <c r="M59" s="90"/>
      <c r="N59" s="90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/>
      <c r="C60" s="78"/>
      <c r="D60" s="79"/>
      <c r="E60" s="78"/>
      <c r="F60" s="90"/>
      <c r="G60" s="90"/>
      <c r="H60" s="90"/>
      <c r="I60" s="90"/>
      <c r="J60" s="90"/>
      <c r="K60" s="90"/>
      <c r="L60" s="90"/>
      <c r="M60" s="90"/>
      <c r="N60" s="90"/>
      <c r="O60" s="76">
        <f t="shared" si="0"/>
        <v>0</v>
      </c>
      <c r="P60" s="46"/>
      <c r="Q60" s="46"/>
    </row>
    <row r="61" spans="1:17" s="45" customFormat="1" ht="12.75" customHeight="1" x14ac:dyDescent="0.2">
      <c r="B61" s="85"/>
      <c r="C61" s="78"/>
      <c r="D61" s="79"/>
      <c r="E61" s="78"/>
      <c r="F61" s="90"/>
      <c r="G61" s="90"/>
      <c r="H61" s="90"/>
      <c r="I61" s="90"/>
      <c r="J61" s="90"/>
      <c r="K61" s="90"/>
      <c r="L61" s="90"/>
      <c r="M61" s="90"/>
      <c r="N61" s="90"/>
      <c r="O61" s="76">
        <f t="shared" si="0"/>
        <v>0</v>
      </c>
      <c r="P61" s="46"/>
      <c r="Q61" s="46"/>
    </row>
    <row r="62" spans="1:17" s="45" customFormat="1" x14ac:dyDescent="0.2">
      <c r="B62" s="82"/>
      <c r="C62" s="78"/>
      <c r="D62" s="79"/>
      <c r="E62" s="78"/>
      <c r="F62" s="90"/>
      <c r="G62" s="90"/>
      <c r="H62" s="90"/>
      <c r="I62" s="90"/>
      <c r="J62" s="90"/>
      <c r="K62" s="90"/>
      <c r="L62" s="90"/>
      <c r="M62" s="90"/>
      <c r="N62" s="90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0"/>
      <c r="G63" s="90"/>
      <c r="H63" s="90"/>
      <c r="I63" s="90"/>
      <c r="J63" s="90"/>
      <c r="K63" s="90"/>
      <c r="L63" s="90"/>
      <c r="M63" s="90"/>
      <c r="N63" s="90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0"/>
      <c r="G64" s="90"/>
      <c r="H64" s="90"/>
      <c r="I64" s="90"/>
      <c r="J64" s="90"/>
      <c r="K64" s="90"/>
      <c r="L64" s="90"/>
      <c r="M64" s="90"/>
      <c r="N64" s="90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0"/>
      <c r="G65" s="90"/>
      <c r="H65" s="90"/>
      <c r="I65" s="90"/>
      <c r="J65" s="90"/>
      <c r="K65" s="90"/>
      <c r="L65" s="90"/>
      <c r="M65" s="90"/>
      <c r="N65" s="90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0"/>
      <c r="G66" s="90"/>
      <c r="H66" s="80"/>
      <c r="I66" s="80"/>
      <c r="J66" s="80"/>
      <c r="K66" s="80"/>
      <c r="L66" s="90"/>
      <c r="M66" s="90"/>
      <c r="N66" s="90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0"/>
      <c r="G67" s="90"/>
      <c r="H67" s="80"/>
      <c r="I67" s="80"/>
      <c r="J67" s="80"/>
      <c r="K67" s="80"/>
      <c r="L67" s="90"/>
      <c r="M67" s="90"/>
      <c r="N67" s="90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0"/>
      <c r="G68" s="90"/>
      <c r="H68" s="80"/>
      <c r="I68" s="80"/>
      <c r="J68" s="80"/>
      <c r="K68" s="80"/>
      <c r="L68" s="90"/>
      <c r="M68" s="90"/>
      <c r="N68" s="90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0"/>
      <c r="G69" s="90"/>
      <c r="H69" s="80"/>
      <c r="I69" s="80"/>
      <c r="J69" s="80"/>
      <c r="K69" s="80"/>
      <c r="L69" s="90"/>
      <c r="M69" s="90"/>
      <c r="N69" s="90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0"/>
      <c r="G70" s="90"/>
      <c r="H70" s="80"/>
      <c r="I70" s="80"/>
      <c r="J70" s="80"/>
      <c r="K70" s="80"/>
      <c r="L70" s="90"/>
      <c r="M70" s="90"/>
      <c r="N70" s="90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0"/>
      <c r="G71" s="90"/>
      <c r="H71" s="80"/>
      <c r="I71" s="80"/>
      <c r="J71" s="80"/>
      <c r="K71" s="80"/>
      <c r="L71" s="90"/>
      <c r="M71" s="90"/>
      <c r="N71" s="90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0"/>
      <c r="G72" s="90"/>
      <c r="H72" s="80"/>
      <c r="I72" s="80"/>
      <c r="J72" s="80"/>
      <c r="K72" s="80"/>
      <c r="L72" s="90"/>
      <c r="M72" s="90"/>
      <c r="N72" s="90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0"/>
      <c r="G73" s="90"/>
      <c r="H73" s="80"/>
      <c r="I73" s="80"/>
      <c r="J73" s="80"/>
      <c r="K73" s="80"/>
      <c r="L73" s="90"/>
      <c r="M73" s="90"/>
      <c r="N73" s="90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0"/>
      <c r="G74" s="90"/>
      <c r="H74" s="80"/>
      <c r="I74" s="80"/>
      <c r="J74" s="80"/>
      <c r="K74" s="80"/>
      <c r="L74" s="90"/>
      <c r="M74" s="90"/>
      <c r="N74" s="90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0"/>
      <c r="G75" s="90"/>
      <c r="H75" s="80"/>
      <c r="I75" s="80"/>
      <c r="J75" s="80"/>
      <c r="K75" s="80"/>
      <c r="L75" s="90"/>
      <c r="M75" s="90"/>
      <c r="N75" s="90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0"/>
      <c r="G76" s="90"/>
      <c r="H76" s="80"/>
      <c r="I76" s="80"/>
      <c r="J76" s="80"/>
      <c r="K76" s="80"/>
      <c r="L76" s="90"/>
      <c r="M76" s="90"/>
      <c r="N76" s="90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20" priority="1">
      <formula>"($C$31&gt;0.9)"</formula>
    </cfRule>
    <cfRule type="cellIs" dxfId="19" priority="2" operator="between">
      <formula>"$C$31=0.6"</formula>
      <formula>"$C$31=0.89"</formula>
    </cfRule>
    <cfRule type="expression" dxfId="18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A12" zoomScale="90" zoomScaleNormal="100" zoomScaleSheetLayoutView="90" workbookViewId="0">
      <selection activeCell="G35" sqref="G35:K37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89"/>
      <c r="D4" s="89"/>
      <c r="E4" s="89"/>
      <c r="F4" s="89"/>
      <c r="G4" s="89"/>
      <c r="H4" s="89"/>
      <c r="I4" s="89"/>
      <c r="J4" s="89"/>
      <c r="K4" s="89"/>
      <c r="L4" s="89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88</v>
      </c>
      <c r="D9" s="216"/>
      <c r="E9" s="26" t="s">
        <v>65</v>
      </c>
      <c r="F9" s="229" t="s">
        <v>91</v>
      </c>
      <c r="G9" s="250"/>
      <c r="H9" s="250"/>
      <c r="I9" s="250"/>
      <c r="J9" s="250"/>
      <c r="K9" s="250"/>
      <c r="L9" s="250"/>
      <c r="M9" s="250"/>
      <c r="N9" s="250"/>
      <c r="O9" s="251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89</v>
      </c>
      <c r="D11" s="216"/>
      <c r="E11" s="26" t="s">
        <v>66</v>
      </c>
      <c r="F11" s="217" t="s">
        <v>90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92</v>
      </c>
      <c r="D13" s="216"/>
      <c r="E13" s="26" t="s">
        <v>67</v>
      </c>
      <c r="F13" s="220" t="s">
        <v>129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 t="s">
        <v>98</v>
      </c>
      <c r="D15" s="221"/>
      <c r="E15" s="75" t="s">
        <v>68</v>
      </c>
      <c r="F15" s="222" t="s">
        <v>146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88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103" t="s">
        <v>126</v>
      </c>
      <c r="E20" s="65">
        <v>1</v>
      </c>
      <c r="F20" s="65" t="s">
        <v>124</v>
      </c>
      <c r="G20" s="91" t="s">
        <v>125</v>
      </c>
      <c r="H20" s="66" t="s">
        <v>147</v>
      </c>
      <c r="I20" s="67">
        <v>7857311388</v>
      </c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92" t="s">
        <v>127</v>
      </c>
      <c r="C26" s="61">
        <v>0</v>
      </c>
      <c r="D26" s="62">
        <v>0</v>
      </c>
      <c r="E26" s="62">
        <v>0</v>
      </c>
      <c r="F26" s="62"/>
      <c r="G26" s="62"/>
      <c r="H26" s="63"/>
    </row>
    <row r="27" spans="2:11" ht="36.75" customHeight="1" thickBot="1" x14ac:dyDescent="0.25">
      <c r="B27" s="93" t="s">
        <v>128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</v>
      </c>
      <c r="F28" s="60">
        <f>IF($J$20=1,IF((SUM(C26:F26)/F27)&gt;=1,1,(SUM(C26:F26)/F27)),IF($J$20=2,IF((1-(SUM(C26:F26)/F27))&lt;=0,0,1-(SUM(C26:F26)/F27)),""))</f>
        <v>0</v>
      </c>
      <c r="G28" s="60">
        <f>IF($J$20=1,IF((SUM(C26:G26)/G27)&gt;=1,1,(SUM(C26:G26)/G27)),IF($J$20=2,IF((1-(SUM(C26:G26)/G27))&lt;=0,0,1-(SUM(C26:G26)/G27)),""))</f>
        <v>0</v>
      </c>
      <c r="H28" s="60">
        <f>IF($J$20=1,IF((SUM(C26:H26)/H27)&gt;=1,1,(SUM(C26:H26)/H27)),IF($J$20=2,IF((1-(SUM(C26:H26)/H27))&lt;=0,0,1-(SUM(C26:H26)/H27)),""))</f>
        <v>0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>
        <f>(C31/$I20)</f>
        <v>0</v>
      </c>
      <c r="D32" s="17">
        <f>(D31/$I20)+C32</f>
        <v>0</v>
      </c>
      <c r="E32" s="17">
        <f>(E31/$I20)+D32</f>
        <v>0</v>
      </c>
      <c r="F32" s="17">
        <f>(F31/$I20)+E32</f>
        <v>0</v>
      </c>
      <c r="G32" s="17">
        <f>(G31/$I20)+F32</f>
        <v>0</v>
      </c>
      <c r="H32" s="18">
        <f>(H31/$I20)+G32</f>
        <v>0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87"/>
      <c r="K34" s="87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171" t="s">
        <v>155</v>
      </c>
      <c r="H35" s="172"/>
      <c r="I35" s="172"/>
      <c r="J35" s="172"/>
      <c r="K35" s="173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174"/>
      <c r="H36" s="175"/>
      <c r="I36" s="175"/>
      <c r="J36" s="175"/>
      <c r="K36" s="176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177"/>
      <c r="H37" s="178"/>
      <c r="I37" s="178"/>
      <c r="J37" s="178"/>
      <c r="K37" s="179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86" t="s">
        <v>31</v>
      </c>
      <c r="G56" s="86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86" t="s">
        <v>34</v>
      </c>
      <c r="M56" s="86" t="s">
        <v>35</v>
      </c>
      <c r="N56" s="86" t="s">
        <v>36</v>
      </c>
      <c r="O56" s="112"/>
      <c r="P56" s="1"/>
      <c r="Q56" s="1"/>
    </row>
    <row r="57" spans="1:17" s="45" customFormat="1" x14ac:dyDescent="0.2">
      <c r="B57" s="85" t="s">
        <v>148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 t="s">
        <v>149</v>
      </c>
      <c r="C58" s="78"/>
      <c r="D58" s="79"/>
      <c r="E58" s="78"/>
      <c r="F58" s="90"/>
      <c r="G58" s="90"/>
      <c r="H58" s="90"/>
      <c r="I58" s="90"/>
      <c r="J58" s="90"/>
      <c r="K58" s="90"/>
      <c r="L58" s="90"/>
      <c r="M58" s="90"/>
      <c r="N58" s="90"/>
      <c r="O58" s="76">
        <f>COUNTA(C58:N58)</f>
        <v>0</v>
      </c>
      <c r="P58" s="46"/>
      <c r="Q58" s="46"/>
    </row>
    <row r="59" spans="1:17" s="45" customFormat="1" x14ac:dyDescent="0.2">
      <c r="B59" s="85" t="s">
        <v>150</v>
      </c>
      <c r="C59" s="78"/>
      <c r="D59" s="79"/>
      <c r="E59" s="78"/>
      <c r="F59" s="90"/>
      <c r="G59" s="90"/>
      <c r="H59" s="90"/>
      <c r="I59" s="90"/>
      <c r="J59" s="90"/>
      <c r="K59" s="90"/>
      <c r="L59" s="90"/>
      <c r="M59" s="90"/>
      <c r="N59" s="90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 t="s">
        <v>151</v>
      </c>
      <c r="C60" s="78"/>
      <c r="D60" s="79"/>
      <c r="E60" s="78"/>
      <c r="F60" s="90"/>
      <c r="G60" s="90"/>
      <c r="H60" s="90"/>
      <c r="I60" s="90"/>
      <c r="J60" s="90"/>
      <c r="K60" s="90"/>
      <c r="L60" s="90"/>
      <c r="M60" s="90"/>
      <c r="N60" s="90"/>
      <c r="O60" s="76">
        <f t="shared" si="0"/>
        <v>0</v>
      </c>
      <c r="P60" s="46"/>
      <c r="Q60" s="46"/>
    </row>
    <row r="61" spans="1:17" s="45" customFormat="1" ht="12.75" customHeight="1" x14ac:dyDescent="0.2">
      <c r="B61" s="85" t="s">
        <v>152</v>
      </c>
      <c r="C61" s="78"/>
      <c r="D61" s="79"/>
      <c r="E61" s="78"/>
      <c r="F61" s="90"/>
      <c r="G61" s="90"/>
      <c r="H61" s="90"/>
      <c r="I61" s="90"/>
      <c r="J61" s="90"/>
      <c r="K61" s="90"/>
      <c r="L61" s="90"/>
      <c r="M61" s="90"/>
      <c r="N61" s="90"/>
      <c r="O61" s="76">
        <f t="shared" si="0"/>
        <v>0</v>
      </c>
      <c r="P61" s="46"/>
      <c r="Q61" s="46"/>
    </row>
    <row r="62" spans="1:17" s="45" customFormat="1" ht="51" x14ac:dyDescent="0.2">
      <c r="B62" s="82" t="s">
        <v>153</v>
      </c>
      <c r="C62" s="78"/>
      <c r="D62" s="79"/>
      <c r="E62" s="78"/>
      <c r="F62" s="90"/>
      <c r="G62" s="90"/>
      <c r="H62" s="90"/>
      <c r="I62" s="90"/>
      <c r="J62" s="90"/>
      <c r="K62" s="90"/>
      <c r="L62" s="90"/>
      <c r="M62" s="90"/>
      <c r="N62" s="90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0"/>
      <c r="G63" s="90"/>
      <c r="H63" s="90"/>
      <c r="I63" s="90"/>
      <c r="J63" s="90"/>
      <c r="K63" s="90"/>
      <c r="L63" s="90"/>
      <c r="M63" s="90"/>
      <c r="N63" s="90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0"/>
      <c r="G64" s="90"/>
      <c r="H64" s="90"/>
      <c r="I64" s="90"/>
      <c r="J64" s="90"/>
      <c r="K64" s="90"/>
      <c r="L64" s="90"/>
      <c r="M64" s="90"/>
      <c r="N64" s="90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0"/>
      <c r="G65" s="90"/>
      <c r="H65" s="90"/>
      <c r="I65" s="90"/>
      <c r="J65" s="90"/>
      <c r="K65" s="90"/>
      <c r="L65" s="90"/>
      <c r="M65" s="90"/>
      <c r="N65" s="90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0"/>
      <c r="G66" s="90"/>
      <c r="H66" s="80"/>
      <c r="I66" s="80"/>
      <c r="J66" s="80"/>
      <c r="K66" s="80"/>
      <c r="L66" s="90"/>
      <c r="M66" s="90"/>
      <c r="N66" s="90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0"/>
      <c r="G67" s="90"/>
      <c r="H67" s="80"/>
      <c r="I67" s="80"/>
      <c r="J67" s="80"/>
      <c r="K67" s="80"/>
      <c r="L67" s="90"/>
      <c r="M67" s="90"/>
      <c r="N67" s="90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0"/>
      <c r="G68" s="90"/>
      <c r="H68" s="80"/>
      <c r="I68" s="80"/>
      <c r="J68" s="80"/>
      <c r="K68" s="80"/>
      <c r="L68" s="90"/>
      <c r="M68" s="90"/>
      <c r="N68" s="90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0"/>
      <c r="G69" s="90"/>
      <c r="H69" s="80"/>
      <c r="I69" s="80"/>
      <c r="J69" s="80"/>
      <c r="K69" s="80"/>
      <c r="L69" s="90"/>
      <c r="M69" s="90"/>
      <c r="N69" s="90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0"/>
      <c r="G70" s="90"/>
      <c r="H70" s="80"/>
      <c r="I70" s="80"/>
      <c r="J70" s="80"/>
      <c r="K70" s="80"/>
      <c r="L70" s="90"/>
      <c r="M70" s="90"/>
      <c r="N70" s="90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0"/>
      <c r="G71" s="90"/>
      <c r="H71" s="80"/>
      <c r="I71" s="80"/>
      <c r="J71" s="80"/>
      <c r="K71" s="80"/>
      <c r="L71" s="90"/>
      <c r="M71" s="90"/>
      <c r="N71" s="90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0"/>
      <c r="G72" s="90"/>
      <c r="H72" s="80"/>
      <c r="I72" s="80"/>
      <c r="J72" s="80"/>
      <c r="K72" s="80"/>
      <c r="L72" s="90"/>
      <c r="M72" s="90"/>
      <c r="N72" s="90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0"/>
      <c r="G73" s="90"/>
      <c r="H73" s="80"/>
      <c r="I73" s="80"/>
      <c r="J73" s="80"/>
      <c r="K73" s="80"/>
      <c r="L73" s="90"/>
      <c r="M73" s="90"/>
      <c r="N73" s="90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0"/>
      <c r="G74" s="90"/>
      <c r="H74" s="80"/>
      <c r="I74" s="80"/>
      <c r="J74" s="80"/>
      <c r="K74" s="80"/>
      <c r="L74" s="90"/>
      <c r="M74" s="90"/>
      <c r="N74" s="90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0"/>
      <c r="G75" s="90"/>
      <c r="H75" s="80"/>
      <c r="I75" s="80"/>
      <c r="J75" s="80"/>
      <c r="K75" s="80"/>
      <c r="L75" s="90"/>
      <c r="M75" s="90"/>
      <c r="N75" s="90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0"/>
      <c r="G76" s="90"/>
      <c r="H76" s="80"/>
      <c r="I76" s="80"/>
      <c r="J76" s="80"/>
      <c r="K76" s="80"/>
      <c r="L76" s="90"/>
      <c r="M76" s="90"/>
      <c r="N76" s="90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17" priority="1">
      <formula>"($C$31&gt;0.9)"</formula>
    </cfRule>
    <cfRule type="cellIs" dxfId="16" priority="2" operator="between">
      <formula>"$C$31=0.6"</formula>
      <formula>"$C$31=0.89"</formula>
    </cfRule>
    <cfRule type="expression" dxfId="15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B13" zoomScale="90" zoomScaleNormal="100" zoomScaleSheetLayoutView="90" workbookViewId="0">
      <selection activeCell="C20" sqref="C20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98"/>
      <c r="D4" s="98"/>
      <c r="E4" s="98"/>
      <c r="F4" s="98"/>
      <c r="G4" s="98"/>
      <c r="H4" s="98"/>
      <c r="I4" s="98"/>
      <c r="J4" s="98"/>
      <c r="K4" s="98"/>
      <c r="L4" s="98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88</v>
      </c>
      <c r="D9" s="216"/>
      <c r="E9" s="26" t="s">
        <v>65</v>
      </c>
      <c r="F9" s="229" t="s">
        <v>91</v>
      </c>
      <c r="G9" s="250"/>
      <c r="H9" s="250"/>
      <c r="I9" s="250"/>
      <c r="J9" s="250"/>
      <c r="K9" s="250"/>
      <c r="L9" s="250"/>
      <c r="M9" s="250"/>
      <c r="N9" s="250"/>
      <c r="O9" s="251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89</v>
      </c>
      <c r="D11" s="216"/>
      <c r="E11" s="26" t="s">
        <v>66</v>
      </c>
      <c r="F11" s="217" t="s">
        <v>90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99</v>
      </c>
      <c r="D13" s="216"/>
      <c r="E13" s="26" t="s">
        <v>67</v>
      </c>
      <c r="F13" s="220" t="s">
        <v>156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61" t="s">
        <v>100</v>
      </c>
      <c r="D15" s="261"/>
      <c r="E15" s="75" t="s">
        <v>68</v>
      </c>
      <c r="F15" s="222" t="s">
        <v>165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97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103" t="s">
        <v>166</v>
      </c>
      <c r="E20" s="65">
        <v>80</v>
      </c>
      <c r="F20" s="65" t="s">
        <v>160</v>
      </c>
      <c r="G20" s="100" t="s">
        <v>166</v>
      </c>
      <c r="H20" s="66"/>
      <c r="I20" s="67"/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104" t="s">
        <v>161</v>
      </c>
      <c r="C26" s="61">
        <v>0</v>
      </c>
      <c r="D26" s="62">
        <v>0</v>
      </c>
      <c r="E26" s="62">
        <v>0</v>
      </c>
      <c r="F26" s="62">
        <v>0</v>
      </c>
      <c r="G26" s="62">
        <v>0</v>
      </c>
      <c r="H26" s="63">
        <v>80</v>
      </c>
    </row>
    <row r="27" spans="2:11" ht="36.75" customHeight="1" thickBot="1" x14ac:dyDescent="0.25">
      <c r="B27" s="93" t="s">
        <v>162</v>
      </c>
      <c r="C27" s="14">
        <f>E20</f>
        <v>80</v>
      </c>
      <c r="D27" s="15">
        <f>E20</f>
        <v>80</v>
      </c>
      <c r="E27" s="15">
        <f>E20</f>
        <v>80</v>
      </c>
      <c r="F27" s="15">
        <f>E20</f>
        <v>80</v>
      </c>
      <c r="G27" s="15">
        <f>E20</f>
        <v>80</v>
      </c>
      <c r="H27" s="15">
        <f>E20</f>
        <v>80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</v>
      </c>
      <c r="F28" s="60">
        <f>IF($J$20=1,IF((SUM(C26:F26)/F27)&gt;=1,1,(SUM(C26:F26)/F27)),IF($J$20=2,IF((1-(SUM(C26:F26)/F27))&lt;=0,0,1-(SUM(C26:F26)/F27)),""))</f>
        <v>0</v>
      </c>
      <c r="G28" s="60">
        <f>IF($J$20=1,IF((SUM(C26:G26)/G27)&gt;=1,1,(SUM(C26:G26)/G27)),IF($J$20=2,IF((1-(SUM(C26:G26)/G27))&lt;=0,0,1-(SUM(C26:G26)/G27)),""))</f>
        <v>0</v>
      </c>
      <c r="H28" s="60">
        <f>IF($J$20=1,IF((SUM(C26:H26)/H27)&gt;=1,1,(SUM(C26:H26)/H27)),IF($J$20=2,IF((1-(SUM(C26:H26)/H27))&lt;=0,0,1-(SUM(C26:H26)/H27)),""))</f>
        <v>1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96"/>
      <c r="K34" s="96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252"/>
      <c r="H35" s="253"/>
      <c r="I35" s="253"/>
      <c r="J35" s="253"/>
      <c r="K35" s="254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255"/>
      <c r="H36" s="256"/>
      <c r="I36" s="256"/>
      <c r="J36" s="256"/>
      <c r="K36" s="257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258"/>
      <c r="H37" s="259"/>
      <c r="I37" s="259"/>
      <c r="J37" s="259"/>
      <c r="K37" s="260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95" t="s">
        <v>31</v>
      </c>
      <c r="G56" s="95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5" t="s">
        <v>34</v>
      </c>
      <c r="M56" s="95" t="s">
        <v>35</v>
      </c>
      <c r="N56" s="95" t="s">
        <v>36</v>
      </c>
      <c r="O56" s="112"/>
      <c r="P56" s="1"/>
      <c r="Q56" s="1"/>
    </row>
    <row r="57" spans="1:17" s="45" customFormat="1" x14ac:dyDescent="0.2">
      <c r="B57" s="85"/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/>
      <c r="C58" s="78"/>
      <c r="D58" s="79"/>
      <c r="E58" s="78"/>
      <c r="F58" s="99"/>
      <c r="G58" s="99"/>
      <c r="H58" s="99"/>
      <c r="I58" s="99"/>
      <c r="J58" s="99"/>
      <c r="K58" s="99"/>
      <c r="L58" s="99"/>
      <c r="M58" s="99"/>
      <c r="N58" s="99"/>
      <c r="O58" s="76">
        <f>COUNTA(C58:N58)</f>
        <v>0</v>
      </c>
      <c r="P58" s="46"/>
      <c r="Q58" s="46"/>
    </row>
    <row r="59" spans="1:17" s="45" customFormat="1" x14ac:dyDescent="0.2">
      <c r="B59" s="85"/>
      <c r="C59" s="78"/>
      <c r="D59" s="79"/>
      <c r="E59" s="78"/>
      <c r="F59" s="99"/>
      <c r="G59" s="99"/>
      <c r="H59" s="99"/>
      <c r="I59" s="99"/>
      <c r="J59" s="99"/>
      <c r="K59" s="99"/>
      <c r="L59" s="99"/>
      <c r="M59" s="99"/>
      <c r="N59" s="99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/>
      <c r="C60" s="78"/>
      <c r="D60" s="79"/>
      <c r="E60" s="78"/>
      <c r="F60" s="99"/>
      <c r="G60" s="99"/>
      <c r="H60" s="99"/>
      <c r="I60" s="99"/>
      <c r="J60" s="99"/>
      <c r="K60" s="99"/>
      <c r="L60" s="99"/>
      <c r="M60" s="99"/>
      <c r="N60" s="99"/>
      <c r="O60" s="76">
        <f t="shared" si="0"/>
        <v>0</v>
      </c>
      <c r="P60" s="46"/>
      <c r="Q60" s="46"/>
    </row>
    <row r="61" spans="1:17" s="45" customFormat="1" ht="12.75" customHeight="1" x14ac:dyDescent="0.2">
      <c r="B61" s="85" t="s">
        <v>163</v>
      </c>
      <c r="C61" s="78"/>
      <c r="D61" s="79"/>
      <c r="E61" s="78"/>
      <c r="F61" s="99"/>
      <c r="G61" s="99"/>
      <c r="H61" s="99"/>
      <c r="I61" s="99"/>
      <c r="J61" s="99"/>
      <c r="K61" s="99"/>
      <c r="L61" s="99"/>
      <c r="M61" s="99"/>
      <c r="N61" s="99"/>
      <c r="O61" s="76">
        <f t="shared" si="0"/>
        <v>0</v>
      </c>
      <c r="P61" s="46"/>
      <c r="Q61" s="46"/>
    </row>
    <row r="62" spans="1:17" s="45" customFormat="1" x14ac:dyDescent="0.2">
      <c r="B62" s="82"/>
      <c r="C62" s="78"/>
      <c r="D62" s="79"/>
      <c r="E62" s="78"/>
      <c r="F62" s="99"/>
      <c r="G62" s="99"/>
      <c r="H62" s="99"/>
      <c r="I62" s="99"/>
      <c r="J62" s="99"/>
      <c r="K62" s="99"/>
      <c r="L62" s="99"/>
      <c r="M62" s="99"/>
      <c r="N62" s="99"/>
      <c r="O62" s="76">
        <f t="shared" si="0"/>
        <v>0</v>
      </c>
      <c r="P62" s="46"/>
      <c r="Q62" s="46"/>
    </row>
    <row r="63" spans="1:17" s="45" customFormat="1" x14ac:dyDescent="0.2">
      <c r="B63" s="82"/>
      <c r="C63" s="78"/>
      <c r="D63" s="79"/>
      <c r="E63" s="78"/>
      <c r="F63" s="99"/>
      <c r="G63" s="99"/>
      <c r="H63" s="99"/>
      <c r="I63" s="99"/>
      <c r="J63" s="99"/>
      <c r="K63" s="99"/>
      <c r="L63" s="99"/>
      <c r="M63" s="99"/>
      <c r="N63" s="99"/>
      <c r="O63" s="76">
        <f t="shared" si="0"/>
        <v>0</v>
      </c>
      <c r="P63" s="46"/>
      <c r="Q63" s="46"/>
    </row>
    <row r="64" spans="1:17" s="45" customFormat="1" x14ac:dyDescent="0.2">
      <c r="B64" s="82"/>
      <c r="C64" s="78"/>
      <c r="D64" s="79"/>
      <c r="E64" s="78"/>
      <c r="F64" s="99"/>
      <c r="G64" s="99"/>
      <c r="H64" s="99"/>
      <c r="I64" s="99"/>
      <c r="J64" s="99"/>
      <c r="K64" s="99"/>
      <c r="L64" s="99"/>
      <c r="M64" s="99"/>
      <c r="N64" s="99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9"/>
      <c r="G65" s="99"/>
      <c r="H65" s="99"/>
      <c r="I65" s="99"/>
      <c r="J65" s="99"/>
      <c r="K65" s="99"/>
      <c r="L65" s="99"/>
      <c r="M65" s="99"/>
      <c r="N65" s="99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9"/>
      <c r="G66" s="99"/>
      <c r="H66" s="80"/>
      <c r="I66" s="80"/>
      <c r="J66" s="80"/>
      <c r="K66" s="80"/>
      <c r="L66" s="99"/>
      <c r="M66" s="99"/>
      <c r="N66" s="99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9"/>
      <c r="G67" s="99"/>
      <c r="H67" s="80"/>
      <c r="I67" s="80"/>
      <c r="J67" s="80"/>
      <c r="K67" s="80"/>
      <c r="L67" s="99"/>
      <c r="M67" s="99"/>
      <c r="N67" s="99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9"/>
      <c r="G68" s="99"/>
      <c r="H68" s="80"/>
      <c r="I68" s="80"/>
      <c r="J68" s="80"/>
      <c r="K68" s="80"/>
      <c r="L68" s="99"/>
      <c r="M68" s="99"/>
      <c r="N68" s="99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9"/>
      <c r="G69" s="99"/>
      <c r="H69" s="80"/>
      <c r="I69" s="80"/>
      <c r="J69" s="80"/>
      <c r="K69" s="80"/>
      <c r="L69" s="99"/>
      <c r="M69" s="99"/>
      <c r="N69" s="99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9"/>
      <c r="G70" s="99"/>
      <c r="H70" s="80"/>
      <c r="I70" s="80"/>
      <c r="J70" s="80"/>
      <c r="K70" s="80"/>
      <c r="L70" s="99"/>
      <c r="M70" s="99"/>
      <c r="N70" s="99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9"/>
      <c r="G71" s="99"/>
      <c r="H71" s="80"/>
      <c r="I71" s="80"/>
      <c r="J71" s="80"/>
      <c r="K71" s="80"/>
      <c r="L71" s="99"/>
      <c r="M71" s="99"/>
      <c r="N71" s="99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9"/>
      <c r="G72" s="99"/>
      <c r="H72" s="80"/>
      <c r="I72" s="80"/>
      <c r="J72" s="80"/>
      <c r="K72" s="80"/>
      <c r="L72" s="99"/>
      <c r="M72" s="99"/>
      <c r="N72" s="99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9"/>
      <c r="G73" s="99"/>
      <c r="H73" s="80"/>
      <c r="I73" s="80"/>
      <c r="J73" s="80"/>
      <c r="K73" s="80"/>
      <c r="L73" s="99"/>
      <c r="M73" s="99"/>
      <c r="N73" s="99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9"/>
      <c r="G74" s="99"/>
      <c r="H74" s="80"/>
      <c r="I74" s="80"/>
      <c r="J74" s="80"/>
      <c r="K74" s="80"/>
      <c r="L74" s="99"/>
      <c r="M74" s="99"/>
      <c r="N74" s="99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9"/>
      <c r="G75" s="99"/>
      <c r="H75" s="80"/>
      <c r="I75" s="80"/>
      <c r="J75" s="80"/>
      <c r="K75" s="80"/>
      <c r="L75" s="99"/>
      <c r="M75" s="99"/>
      <c r="N75" s="99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9"/>
      <c r="G76" s="99"/>
      <c r="H76" s="80"/>
      <c r="I76" s="80"/>
      <c r="J76" s="80"/>
      <c r="K76" s="80"/>
      <c r="L76" s="99"/>
      <c r="M76" s="99"/>
      <c r="N76" s="99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14" priority="1">
      <formula>"($C$31&gt;0.9)"</formula>
    </cfRule>
    <cfRule type="cellIs" dxfId="13" priority="2" operator="between">
      <formula>"$C$31=0.6"</formula>
      <formula>"$C$31=0.89"</formula>
    </cfRule>
    <cfRule type="expression" dxfId="12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A45" zoomScale="90" zoomScaleNormal="100" zoomScaleSheetLayoutView="90" workbookViewId="0">
      <selection activeCell="A68" sqref="A68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98"/>
      <c r="D4" s="98"/>
      <c r="E4" s="98"/>
      <c r="F4" s="98"/>
      <c r="G4" s="98"/>
      <c r="H4" s="98"/>
      <c r="I4" s="98"/>
      <c r="J4" s="98"/>
      <c r="K4" s="98"/>
      <c r="L4" s="98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88</v>
      </c>
      <c r="D9" s="216"/>
      <c r="E9" s="26" t="s">
        <v>65</v>
      </c>
      <c r="F9" s="229" t="s">
        <v>91</v>
      </c>
      <c r="G9" s="250"/>
      <c r="H9" s="250"/>
      <c r="I9" s="250"/>
      <c r="J9" s="250"/>
      <c r="K9" s="250"/>
      <c r="L9" s="250"/>
      <c r="M9" s="250"/>
      <c r="N9" s="250"/>
      <c r="O9" s="251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89</v>
      </c>
      <c r="D11" s="216"/>
      <c r="E11" s="26" t="s">
        <v>66</v>
      </c>
      <c r="F11" s="217" t="s">
        <v>90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99</v>
      </c>
      <c r="D13" s="216"/>
      <c r="E13" s="26" t="s">
        <v>67</v>
      </c>
      <c r="F13" s="220" t="s">
        <v>156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 t="s">
        <v>203</v>
      </c>
      <c r="D15" s="221"/>
      <c r="E15" s="75" t="s">
        <v>68</v>
      </c>
      <c r="F15" s="222" t="s">
        <v>204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97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105"/>
      <c r="D20" s="103" t="s">
        <v>164</v>
      </c>
      <c r="E20" s="65">
        <v>1</v>
      </c>
      <c r="F20" s="65" t="s">
        <v>205</v>
      </c>
      <c r="G20" s="100" t="s">
        <v>206</v>
      </c>
      <c r="H20" s="66"/>
      <c r="I20" s="67"/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104" t="s">
        <v>167</v>
      </c>
      <c r="C26" s="61">
        <v>0</v>
      </c>
      <c r="D26" s="62">
        <v>0</v>
      </c>
      <c r="E26" s="62">
        <v>0</v>
      </c>
      <c r="F26" s="62">
        <v>0</v>
      </c>
      <c r="G26" s="62">
        <v>0</v>
      </c>
      <c r="H26" s="63">
        <v>0</v>
      </c>
    </row>
    <row r="27" spans="2:11" ht="36.75" customHeight="1" thickBot="1" x14ac:dyDescent="0.25">
      <c r="B27" s="93" t="s">
        <v>168</v>
      </c>
      <c r="C27" s="14">
        <f>E20</f>
        <v>1</v>
      </c>
      <c r="D27" s="15">
        <f>E20</f>
        <v>1</v>
      </c>
      <c r="E27" s="15">
        <f>E20</f>
        <v>1</v>
      </c>
      <c r="F27" s="15">
        <f>E20</f>
        <v>1</v>
      </c>
      <c r="G27" s="15">
        <f>E20</f>
        <v>1</v>
      </c>
      <c r="H27" s="15">
        <f>E20</f>
        <v>1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</v>
      </c>
      <c r="F28" s="60">
        <f>IF($J$20=1,IF((SUM(C26:F26)/F27)&gt;=1,1,(SUM(C26:F26)/F27)),IF($J$20=2,IF((1-(SUM(C26:F26)/F27))&lt;=0,0,1-(SUM(C26:F26)/F27)),""))</f>
        <v>0</v>
      </c>
      <c r="G28" s="60">
        <f>IF($J$20=1,IF((SUM(C26:G26)/G27)&gt;=1,1,(SUM(C26:G26)/G27)),IF($J$20=2,IF((1-(SUM(C26:G26)/G27))&lt;=0,0,1-(SUM(C26:G26)/G27)),""))</f>
        <v>0</v>
      </c>
      <c r="H28" s="60">
        <f>IF($J$20=1,IF((SUM(C26:H26)/H27)&gt;=1,1,(SUM(C26:H26)/H27)),IF($J$20=2,IF((1-(SUM(C26:H26)/H27))&lt;=0,0,1-(SUM(C26:H26)/H27)),""))</f>
        <v>0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96"/>
      <c r="K34" s="96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262" t="s">
        <v>207</v>
      </c>
      <c r="H35" s="263"/>
      <c r="I35" s="263"/>
      <c r="J35" s="263"/>
      <c r="K35" s="264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265"/>
      <c r="H36" s="266"/>
      <c r="I36" s="266"/>
      <c r="J36" s="266"/>
      <c r="K36" s="267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268"/>
      <c r="H37" s="269"/>
      <c r="I37" s="269"/>
      <c r="J37" s="269"/>
      <c r="K37" s="270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95" t="s">
        <v>31</v>
      </c>
      <c r="G56" s="95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5" t="s">
        <v>34</v>
      </c>
      <c r="M56" s="95" t="s">
        <v>35</v>
      </c>
      <c r="N56" s="95" t="s">
        <v>36</v>
      </c>
      <c r="O56" s="112"/>
      <c r="P56" s="1"/>
      <c r="Q56" s="1"/>
    </row>
    <row r="57" spans="1:17" s="45" customFormat="1" x14ac:dyDescent="0.2">
      <c r="B57" s="85" t="s">
        <v>178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 t="s">
        <v>179</v>
      </c>
      <c r="C58" s="78"/>
      <c r="D58" s="79"/>
      <c r="E58" s="78"/>
      <c r="F58" s="99"/>
      <c r="G58" s="99"/>
      <c r="H58" s="99"/>
      <c r="I58" s="99"/>
      <c r="J58" s="99"/>
      <c r="K58" s="99"/>
      <c r="L58" s="99"/>
      <c r="M58" s="99"/>
      <c r="N58" s="99"/>
      <c r="O58" s="76">
        <f>COUNTA(C58:N58)</f>
        <v>0</v>
      </c>
      <c r="P58" s="46"/>
      <c r="Q58" s="46"/>
    </row>
    <row r="59" spans="1:17" s="45" customFormat="1" x14ac:dyDescent="0.2">
      <c r="B59" s="85" t="s">
        <v>180</v>
      </c>
      <c r="C59" s="78"/>
      <c r="D59" s="79"/>
      <c r="E59" s="78"/>
      <c r="F59" s="99"/>
      <c r="G59" s="99"/>
      <c r="H59" s="99"/>
      <c r="I59" s="99"/>
      <c r="J59" s="99"/>
      <c r="K59" s="99"/>
      <c r="L59" s="99"/>
      <c r="M59" s="99"/>
      <c r="N59" s="99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 t="s">
        <v>181</v>
      </c>
      <c r="C60" s="78"/>
      <c r="D60" s="79"/>
      <c r="E60" s="78"/>
      <c r="F60" s="99"/>
      <c r="G60" s="99"/>
      <c r="H60" s="99"/>
      <c r="I60" s="99"/>
      <c r="J60" s="99"/>
      <c r="K60" s="99"/>
      <c r="L60" s="99"/>
      <c r="M60" s="99"/>
      <c r="N60" s="99"/>
      <c r="O60" s="76">
        <f t="shared" si="0"/>
        <v>0</v>
      </c>
      <c r="P60" s="46"/>
      <c r="Q60" s="46"/>
    </row>
    <row r="61" spans="1:17" s="45" customFormat="1" ht="12.75" customHeight="1" x14ac:dyDescent="0.2">
      <c r="B61" s="85" t="s">
        <v>182</v>
      </c>
      <c r="C61" s="78"/>
      <c r="D61" s="79"/>
      <c r="E61" s="78"/>
      <c r="F61" s="99"/>
      <c r="G61" s="99"/>
      <c r="H61" s="99"/>
      <c r="I61" s="99"/>
      <c r="J61" s="99"/>
      <c r="K61" s="99"/>
      <c r="L61" s="99"/>
      <c r="M61" s="99"/>
      <c r="N61" s="99"/>
      <c r="O61" s="76">
        <f t="shared" si="0"/>
        <v>0</v>
      </c>
      <c r="P61" s="46"/>
      <c r="Q61" s="46"/>
    </row>
    <row r="62" spans="1:17" s="45" customFormat="1" ht="25.5" x14ac:dyDescent="0.2">
      <c r="B62" s="82" t="s">
        <v>183</v>
      </c>
      <c r="C62" s="78"/>
      <c r="D62" s="79"/>
      <c r="E62" s="78"/>
      <c r="F62" s="99"/>
      <c r="G62" s="99"/>
      <c r="H62" s="99"/>
      <c r="I62" s="99"/>
      <c r="J62" s="99"/>
      <c r="K62" s="99"/>
      <c r="L62" s="99"/>
      <c r="M62" s="99"/>
      <c r="N62" s="99"/>
      <c r="O62" s="76">
        <f t="shared" si="0"/>
        <v>0</v>
      </c>
      <c r="P62" s="46"/>
      <c r="Q62" s="46"/>
    </row>
    <row r="63" spans="1:17" s="45" customFormat="1" x14ac:dyDescent="0.2">
      <c r="B63" s="82" t="s">
        <v>184</v>
      </c>
      <c r="C63" s="78"/>
      <c r="D63" s="79"/>
      <c r="E63" s="78"/>
      <c r="F63" s="99"/>
      <c r="G63" s="99"/>
      <c r="H63" s="99"/>
      <c r="I63" s="99"/>
      <c r="J63" s="99"/>
      <c r="K63" s="99"/>
      <c r="L63" s="99"/>
      <c r="M63" s="99"/>
      <c r="N63" s="99"/>
      <c r="O63" s="76">
        <f t="shared" si="0"/>
        <v>0</v>
      </c>
      <c r="P63" s="46"/>
      <c r="Q63" s="46"/>
    </row>
    <row r="64" spans="1:17" s="45" customFormat="1" x14ac:dyDescent="0.2">
      <c r="B64" s="82" t="s">
        <v>185</v>
      </c>
      <c r="C64" s="78"/>
      <c r="D64" s="79"/>
      <c r="E64" s="78"/>
      <c r="F64" s="99"/>
      <c r="G64" s="99"/>
      <c r="H64" s="99"/>
      <c r="I64" s="99"/>
      <c r="J64" s="99"/>
      <c r="K64" s="99"/>
      <c r="L64" s="99"/>
      <c r="M64" s="99"/>
      <c r="N64" s="99"/>
      <c r="O64" s="76">
        <f t="shared" si="0"/>
        <v>0</v>
      </c>
      <c r="P64" s="46"/>
      <c r="Q64" s="46"/>
    </row>
    <row r="65" spans="2:18" s="45" customFormat="1" x14ac:dyDescent="0.2">
      <c r="B65" s="82"/>
      <c r="C65" s="78"/>
      <c r="D65" s="79"/>
      <c r="E65" s="78"/>
      <c r="F65" s="99"/>
      <c r="G65" s="99"/>
      <c r="H65" s="99"/>
      <c r="I65" s="99"/>
      <c r="J65" s="99"/>
      <c r="K65" s="99"/>
      <c r="L65" s="99"/>
      <c r="M65" s="99"/>
      <c r="N65" s="99"/>
      <c r="O65" s="76">
        <f t="shared" si="0"/>
        <v>0</v>
      </c>
      <c r="P65" s="46"/>
      <c r="Q65" s="46"/>
    </row>
    <row r="66" spans="2:18" s="45" customFormat="1" x14ac:dyDescent="0.2">
      <c r="B66" s="82"/>
      <c r="C66" s="78"/>
      <c r="D66" s="79"/>
      <c r="E66" s="78"/>
      <c r="F66" s="99"/>
      <c r="G66" s="99"/>
      <c r="H66" s="80"/>
      <c r="I66" s="80"/>
      <c r="J66" s="80"/>
      <c r="K66" s="80"/>
      <c r="L66" s="99"/>
      <c r="M66" s="99"/>
      <c r="N66" s="99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9"/>
      <c r="G67" s="99"/>
      <c r="H67" s="80"/>
      <c r="I67" s="80"/>
      <c r="J67" s="80"/>
      <c r="K67" s="80"/>
      <c r="L67" s="99"/>
      <c r="M67" s="99"/>
      <c r="N67" s="99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9"/>
      <c r="G68" s="99"/>
      <c r="H68" s="80"/>
      <c r="I68" s="80"/>
      <c r="J68" s="80"/>
      <c r="K68" s="80"/>
      <c r="L68" s="99"/>
      <c r="M68" s="99"/>
      <c r="N68" s="99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9"/>
      <c r="G69" s="99"/>
      <c r="H69" s="80"/>
      <c r="I69" s="80"/>
      <c r="J69" s="80"/>
      <c r="K69" s="80"/>
      <c r="L69" s="99"/>
      <c r="M69" s="99"/>
      <c r="N69" s="99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9"/>
      <c r="G70" s="99"/>
      <c r="H70" s="80"/>
      <c r="I70" s="80"/>
      <c r="J70" s="80"/>
      <c r="K70" s="80"/>
      <c r="L70" s="99"/>
      <c r="M70" s="99"/>
      <c r="N70" s="99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9"/>
      <c r="G71" s="99"/>
      <c r="H71" s="80"/>
      <c r="I71" s="80"/>
      <c r="J71" s="80"/>
      <c r="K71" s="80"/>
      <c r="L71" s="99"/>
      <c r="M71" s="99"/>
      <c r="N71" s="99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9"/>
      <c r="G72" s="99"/>
      <c r="H72" s="80"/>
      <c r="I72" s="80"/>
      <c r="J72" s="80"/>
      <c r="K72" s="80"/>
      <c r="L72" s="99"/>
      <c r="M72" s="99"/>
      <c r="N72" s="99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9"/>
      <c r="G73" s="99"/>
      <c r="H73" s="80"/>
      <c r="I73" s="80"/>
      <c r="J73" s="80"/>
      <c r="K73" s="80"/>
      <c r="L73" s="99"/>
      <c r="M73" s="99"/>
      <c r="N73" s="99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9"/>
      <c r="G74" s="99"/>
      <c r="H74" s="80"/>
      <c r="I74" s="80"/>
      <c r="J74" s="80"/>
      <c r="K74" s="80"/>
      <c r="L74" s="99"/>
      <c r="M74" s="99"/>
      <c r="N74" s="99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9"/>
      <c r="G75" s="99"/>
      <c r="H75" s="80"/>
      <c r="I75" s="80"/>
      <c r="J75" s="80"/>
      <c r="K75" s="80"/>
      <c r="L75" s="99"/>
      <c r="M75" s="99"/>
      <c r="N75" s="99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9"/>
      <c r="G76" s="99"/>
      <c r="H76" s="80"/>
      <c r="I76" s="80"/>
      <c r="J76" s="80"/>
      <c r="K76" s="80"/>
      <c r="L76" s="99"/>
      <c r="M76" s="99"/>
      <c r="N76" s="99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11" priority="1">
      <formula>"($C$31&gt;0.9)"</formula>
    </cfRule>
    <cfRule type="cellIs" dxfId="10" priority="2" operator="between">
      <formula>"$C$31=0.6"</formula>
      <formula>"$C$31=0.89"</formula>
    </cfRule>
    <cfRule type="expression" dxfId="9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84"/>
  <sheetViews>
    <sheetView view="pageBreakPreview" topLeftCell="B19" zoomScale="90" zoomScaleNormal="100" zoomScaleSheetLayoutView="90" workbookViewId="0">
      <selection activeCell="C64" sqref="C64"/>
    </sheetView>
  </sheetViews>
  <sheetFormatPr baseColWidth="10" defaultRowHeight="12.75" x14ac:dyDescent="0.2"/>
  <cols>
    <col min="1" max="1" width="1.7109375" style="2" customWidth="1"/>
    <col min="2" max="2" width="29.85546875" style="2" customWidth="1"/>
    <col min="3" max="3" width="15.85546875" style="2" customWidth="1"/>
    <col min="4" max="4" width="17" style="2" customWidth="1"/>
    <col min="5" max="5" width="23.5703125" style="2" customWidth="1"/>
    <col min="6" max="6" width="15.28515625" style="2" customWidth="1"/>
    <col min="7" max="7" width="21.85546875" style="2" customWidth="1"/>
    <col min="8" max="8" width="16.7109375" style="2" customWidth="1"/>
    <col min="9" max="9" width="16.140625" style="2" customWidth="1"/>
    <col min="10" max="10" width="11.42578125" style="2"/>
    <col min="11" max="11" width="8.28515625" style="2" customWidth="1"/>
    <col min="12" max="12" width="8.42578125" style="2" customWidth="1"/>
    <col min="13" max="13" width="10.7109375" style="2" customWidth="1"/>
    <col min="14" max="14" width="11.140625" style="2" bestFit="1" customWidth="1"/>
    <col min="15" max="15" width="36.7109375" style="2" bestFit="1" customWidth="1"/>
    <col min="16" max="16384" width="11.42578125" style="2"/>
  </cols>
  <sheetData>
    <row r="1" spans="1:20" ht="36.75" customHeight="1" x14ac:dyDescent="0.2">
      <c r="A1" s="1"/>
      <c r="B1" s="234"/>
      <c r="C1" s="235" t="s">
        <v>70</v>
      </c>
      <c r="D1" s="235"/>
      <c r="E1" s="235"/>
      <c r="F1" s="235"/>
      <c r="G1" s="235"/>
      <c r="H1" s="235"/>
      <c r="I1" s="235"/>
      <c r="J1" s="235"/>
      <c r="K1" s="235"/>
      <c r="L1" s="236"/>
      <c r="M1" s="237" t="s">
        <v>72</v>
      </c>
      <c r="N1" s="238"/>
      <c r="O1" s="239"/>
      <c r="Q1" s="1"/>
    </row>
    <row r="2" spans="1:20" ht="27" customHeight="1" thickBot="1" x14ac:dyDescent="0.25">
      <c r="A2" s="1"/>
      <c r="B2" s="234"/>
      <c r="C2" s="240"/>
      <c r="D2" s="240"/>
      <c r="E2" s="240"/>
      <c r="F2" s="240"/>
      <c r="G2" s="240"/>
      <c r="H2" s="240"/>
      <c r="I2" s="240"/>
      <c r="J2" s="240"/>
      <c r="K2" s="240"/>
      <c r="L2" s="241"/>
      <c r="M2" s="242" t="s">
        <v>69</v>
      </c>
      <c r="N2" s="243"/>
      <c r="O2" s="244"/>
      <c r="Q2" s="1"/>
    </row>
    <row r="3" spans="1:20" ht="34.5" customHeight="1" thickBot="1" x14ac:dyDescent="0.25">
      <c r="A3" s="1"/>
      <c r="B3" s="234"/>
      <c r="C3" s="240" t="s">
        <v>73</v>
      </c>
      <c r="D3" s="245"/>
      <c r="E3" s="245"/>
      <c r="F3" s="245"/>
      <c r="G3" s="245"/>
      <c r="H3" s="245"/>
      <c r="I3" s="245"/>
      <c r="J3" s="245"/>
      <c r="K3" s="245"/>
      <c r="L3" s="246"/>
      <c r="M3" s="247" t="s">
        <v>1</v>
      </c>
      <c r="N3" s="248"/>
      <c r="O3" s="249"/>
      <c r="Q3" s="1"/>
    </row>
    <row r="4" spans="1:20" ht="15" customHeight="1" x14ac:dyDescent="0.2">
      <c r="A4" s="1"/>
      <c r="B4" s="10"/>
      <c r="C4" s="98"/>
      <c r="D4" s="98"/>
      <c r="E4" s="98"/>
      <c r="F4" s="98"/>
      <c r="G4" s="98"/>
      <c r="H4" s="98"/>
      <c r="I4" s="98"/>
      <c r="J4" s="98"/>
      <c r="K4" s="98"/>
      <c r="L4" s="98"/>
      <c r="M4" s="25"/>
      <c r="N4" s="25"/>
      <c r="Q4" s="1"/>
    </row>
    <row r="5" spans="1:20" ht="33" customHeight="1" x14ac:dyDescent="0.2">
      <c r="A5" s="1"/>
      <c r="B5" s="30" t="s">
        <v>9</v>
      </c>
      <c r="C5" s="215">
        <v>2014</v>
      </c>
      <c r="D5" s="225"/>
      <c r="E5" s="26" t="s">
        <v>10</v>
      </c>
      <c r="F5" s="226" t="s">
        <v>76</v>
      </c>
      <c r="G5" s="227"/>
      <c r="H5" s="227"/>
      <c r="I5" s="227"/>
      <c r="J5" s="227"/>
      <c r="K5" s="227"/>
      <c r="L5" s="227"/>
      <c r="M5" s="227"/>
      <c r="N5" s="227"/>
      <c r="O5" s="228"/>
      <c r="P5" s="12"/>
      <c r="Q5" s="11"/>
      <c r="R5" s="11"/>
      <c r="S5" s="11"/>
      <c r="T5" s="1"/>
    </row>
    <row r="6" spans="1:20" s="1" customFormat="1" ht="18" customHeight="1" x14ac:dyDescent="0.2">
      <c r="B6" s="20"/>
      <c r="C6" s="49"/>
      <c r="D6" s="49"/>
      <c r="E6" s="5"/>
      <c r="F6" s="47"/>
      <c r="G6" s="47"/>
      <c r="H6" s="47"/>
      <c r="I6" s="47"/>
      <c r="J6" s="47"/>
      <c r="K6" s="47"/>
      <c r="L6" s="47"/>
      <c r="M6" s="47"/>
      <c r="N6" s="47"/>
      <c r="O6" s="11"/>
      <c r="P6" s="11"/>
      <c r="Q6" s="11"/>
      <c r="R6" s="11"/>
      <c r="S6" s="11"/>
    </row>
    <row r="7" spans="1:20" ht="54" customHeight="1" x14ac:dyDescent="0.2">
      <c r="A7" s="1"/>
      <c r="B7" s="72" t="s">
        <v>64</v>
      </c>
      <c r="C7" s="215" t="s">
        <v>77</v>
      </c>
      <c r="D7" s="216"/>
      <c r="E7" s="26" t="s">
        <v>12</v>
      </c>
      <c r="F7" s="229" t="s">
        <v>84</v>
      </c>
      <c r="G7" s="230"/>
      <c r="H7" s="230"/>
      <c r="I7" s="230"/>
      <c r="J7" s="230"/>
      <c r="K7" s="230"/>
      <c r="L7" s="230"/>
      <c r="M7" s="230"/>
      <c r="N7" s="230"/>
      <c r="O7" s="231"/>
      <c r="P7" s="13"/>
      <c r="Q7" s="13"/>
      <c r="R7" s="13"/>
      <c r="S7" s="13"/>
      <c r="T7" s="1"/>
    </row>
    <row r="8" spans="1:20" ht="6" customHeight="1" x14ac:dyDescent="0.2">
      <c r="A8" s="1"/>
      <c r="B8" s="20"/>
      <c r="C8" s="49"/>
      <c r="D8" s="49"/>
      <c r="E8" s="5"/>
      <c r="F8" s="47"/>
      <c r="G8" s="47"/>
      <c r="H8" s="47"/>
      <c r="I8" s="47"/>
      <c r="J8" s="47"/>
      <c r="K8" s="47"/>
      <c r="L8" s="47"/>
      <c r="M8" s="47"/>
      <c r="N8" s="47"/>
      <c r="O8" s="11"/>
      <c r="P8" s="11"/>
      <c r="Q8" s="11"/>
      <c r="R8" s="11"/>
      <c r="S8" s="11"/>
      <c r="T8" s="1"/>
    </row>
    <row r="9" spans="1:20" ht="43.5" customHeight="1" x14ac:dyDescent="0.2">
      <c r="A9" s="1"/>
      <c r="B9" s="30" t="s">
        <v>13</v>
      </c>
      <c r="C9" s="215" t="s">
        <v>88</v>
      </c>
      <c r="D9" s="216"/>
      <c r="E9" s="26" t="s">
        <v>65</v>
      </c>
      <c r="F9" s="229" t="s">
        <v>91</v>
      </c>
      <c r="G9" s="250"/>
      <c r="H9" s="250"/>
      <c r="I9" s="250"/>
      <c r="J9" s="250"/>
      <c r="K9" s="250"/>
      <c r="L9" s="250"/>
      <c r="M9" s="250"/>
      <c r="N9" s="250"/>
      <c r="O9" s="251"/>
      <c r="P9" s="12"/>
      <c r="Q9" s="12"/>
      <c r="R9" s="12"/>
      <c r="S9" s="12"/>
      <c r="T9" s="1"/>
    </row>
    <row r="10" spans="1:20" ht="18.75" customHeight="1" x14ac:dyDescent="0.2">
      <c r="A10" s="1"/>
      <c r="B10" s="20"/>
      <c r="C10" s="49"/>
      <c r="D10" s="49"/>
      <c r="E10" s="5"/>
      <c r="F10" s="47"/>
      <c r="G10" s="47"/>
      <c r="H10" s="47"/>
      <c r="I10" s="47"/>
      <c r="J10" s="47"/>
      <c r="K10" s="47"/>
      <c r="L10" s="47"/>
      <c r="M10" s="47"/>
      <c r="N10" s="47"/>
      <c r="O10" s="11"/>
      <c r="P10" s="11"/>
      <c r="Q10" s="11"/>
      <c r="R10" s="11"/>
      <c r="S10" s="11"/>
      <c r="T10" s="1"/>
    </row>
    <row r="11" spans="1:20" ht="54" customHeight="1" x14ac:dyDescent="0.2">
      <c r="A11" s="1"/>
      <c r="B11" s="31" t="s">
        <v>15</v>
      </c>
      <c r="C11" s="215" t="s">
        <v>89</v>
      </c>
      <c r="D11" s="216"/>
      <c r="E11" s="26" t="s">
        <v>66</v>
      </c>
      <c r="F11" s="217" t="s">
        <v>90</v>
      </c>
      <c r="G11" s="218"/>
      <c r="H11" s="218"/>
      <c r="I11" s="218"/>
      <c r="J11" s="218"/>
      <c r="K11" s="218"/>
      <c r="L11" s="218"/>
      <c r="M11" s="218"/>
      <c r="N11" s="218"/>
      <c r="O11" s="219"/>
      <c r="P11" s="13"/>
      <c r="Q11" s="13"/>
      <c r="R11" s="13"/>
      <c r="S11" s="13"/>
      <c r="T11" s="1"/>
    </row>
    <row r="12" spans="1:20" ht="6.75" customHeight="1" x14ac:dyDescent="0.2">
      <c r="A12" s="1"/>
      <c r="B12" s="21"/>
      <c r="C12" s="49"/>
      <c r="D12" s="49"/>
      <c r="E12" s="19"/>
      <c r="F12" s="47"/>
      <c r="G12" s="47"/>
      <c r="H12" s="47"/>
      <c r="I12" s="47"/>
      <c r="J12" s="47"/>
      <c r="K12" s="47"/>
      <c r="L12" s="47"/>
      <c r="M12" s="47"/>
      <c r="N12" s="47"/>
      <c r="O12" s="11"/>
      <c r="P12" s="11"/>
      <c r="Q12" s="11"/>
      <c r="R12" s="11"/>
      <c r="S12" s="11"/>
      <c r="T12" s="1"/>
    </row>
    <row r="13" spans="1:20" ht="51.75" customHeight="1" x14ac:dyDescent="0.2">
      <c r="A13" s="1"/>
      <c r="B13" s="31" t="s">
        <v>16</v>
      </c>
      <c r="C13" s="215" t="s">
        <v>99</v>
      </c>
      <c r="D13" s="216"/>
      <c r="E13" s="26" t="s">
        <v>67</v>
      </c>
      <c r="F13" s="220" t="s">
        <v>156</v>
      </c>
      <c r="G13" s="220"/>
      <c r="H13" s="220"/>
      <c r="I13" s="220"/>
      <c r="J13" s="220"/>
      <c r="K13" s="220"/>
      <c r="L13" s="220"/>
      <c r="M13" s="220"/>
      <c r="N13" s="220"/>
      <c r="O13" s="220"/>
      <c r="P13" s="13"/>
      <c r="Q13" s="13"/>
      <c r="R13" s="13"/>
      <c r="S13" s="13"/>
      <c r="T13" s="1"/>
    </row>
    <row r="14" spans="1:20" ht="8.25" customHeight="1" x14ac:dyDescent="0.2">
      <c r="B14" s="22"/>
      <c r="F14" s="48"/>
      <c r="G14" s="48"/>
      <c r="H14" s="48"/>
      <c r="I14" s="48"/>
      <c r="J14" s="48"/>
      <c r="K14" s="48"/>
      <c r="L14" s="48"/>
      <c r="M14" s="48"/>
      <c r="N14" s="48"/>
    </row>
    <row r="15" spans="1:20" ht="51" customHeight="1" x14ac:dyDescent="0.2">
      <c r="B15" s="73" t="s">
        <v>20</v>
      </c>
      <c r="C15" s="221" t="s">
        <v>169</v>
      </c>
      <c r="D15" s="221"/>
      <c r="E15" s="75" t="s">
        <v>68</v>
      </c>
      <c r="F15" s="222" t="s">
        <v>177</v>
      </c>
      <c r="G15" s="223"/>
      <c r="H15" s="223"/>
      <c r="I15" s="223"/>
      <c r="J15" s="223"/>
      <c r="K15" s="223"/>
      <c r="L15" s="223"/>
      <c r="M15" s="223"/>
      <c r="N15" s="223"/>
      <c r="O15" s="224"/>
    </row>
    <row r="16" spans="1:20" ht="24.75" customHeight="1" x14ac:dyDescent="0.2">
      <c r="B16" s="23"/>
      <c r="C16" s="10"/>
      <c r="D16" s="24"/>
      <c r="E16" s="24"/>
      <c r="F16" s="10"/>
    </row>
    <row r="17" spans="2:11" ht="16.5" thickBot="1" x14ac:dyDescent="0.25">
      <c r="B17" s="205" t="s">
        <v>18</v>
      </c>
      <c r="C17" s="205"/>
      <c r="D17" s="205"/>
      <c r="E17" s="205"/>
      <c r="F17" s="205"/>
      <c r="G17" s="205"/>
      <c r="H17" s="205"/>
    </row>
    <row r="18" spans="2:11" ht="12.75" customHeight="1" x14ac:dyDescent="0.2">
      <c r="B18" s="206" t="s">
        <v>19</v>
      </c>
      <c r="C18" s="208" t="s">
        <v>39</v>
      </c>
      <c r="D18" s="210" t="s">
        <v>21</v>
      </c>
      <c r="E18" s="211"/>
      <c r="F18" s="211"/>
      <c r="G18" s="212"/>
      <c r="H18" s="213" t="s">
        <v>41</v>
      </c>
      <c r="I18" s="213" t="s">
        <v>42</v>
      </c>
      <c r="J18" s="198" t="s">
        <v>61</v>
      </c>
      <c r="K18" s="198"/>
    </row>
    <row r="19" spans="2:11" ht="41.25" customHeight="1" x14ac:dyDescent="0.2">
      <c r="B19" s="207"/>
      <c r="C19" s="209"/>
      <c r="D19" s="97" t="s">
        <v>22</v>
      </c>
      <c r="E19" s="29" t="s">
        <v>23</v>
      </c>
      <c r="F19" s="29" t="s">
        <v>24</v>
      </c>
      <c r="G19" s="29" t="s">
        <v>71</v>
      </c>
      <c r="H19" s="214"/>
      <c r="I19" s="214"/>
      <c r="J19" s="198"/>
      <c r="K19" s="198"/>
    </row>
    <row r="20" spans="2:11" ht="153" customHeight="1" x14ac:dyDescent="0.2">
      <c r="B20" s="64" t="s">
        <v>80</v>
      </c>
      <c r="C20" s="74"/>
      <c r="D20" s="103" t="s">
        <v>170</v>
      </c>
      <c r="E20" s="65">
        <v>3</v>
      </c>
      <c r="F20" s="65" t="s">
        <v>172</v>
      </c>
      <c r="G20" s="100" t="s">
        <v>175</v>
      </c>
      <c r="H20" s="66"/>
      <c r="I20" s="67"/>
      <c r="J20" s="199">
        <v>1</v>
      </c>
      <c r="K20" s="199"/>
    </row>
    <row r="22" spans="2:11" ht="15.75" x14ac:dyDescent="0.2">
      <c r="B22" s="200" t="s">
        <v>37</v>
      </c>
      <c r="C22" s="200"/>
      <c r="D22" s="200"/>
      <c r="E22" s="200"/>
      <c r="F22" s="200"/>
      <c r="G22" s="200"/>
      <c r="H22" s="200"/>
      <c r="J22" s="2" t="s">
        <v>62</v>
      </c>
    </row>
    <row r="23" spans="2:11" x14ac:dyDescent="0.2">
      <c r="J23" s="2" t="s">
        <v>63</v>
      </c>
    </row>
    <row r="24" spans="2:11" ht="21" customHeight="1" thickBot="1" x14ac:dyDescent="0.25">
      <c r="B24" s="201" t="s">
        <v>58</v>
      </c>
      <c r="C24" s="201"/>
      <c r="D24" s="201"/>
      <c r="E24" s="201"/>
      <c r="F24" s="201"/>
      <c r="G24" s="201"/>
      <c r="H24" s="201"/>
    </row>
    <row r="25" spans="2:11" ht="13.5" thickBot="1" x14ac:dyDescent="0.25">
      <c r="B25" s="52" t="s">
        <v>59</v>
      </c>
      <c r="C25" s="34" t="s">
        <v>2</v>
      </c>
      <c r="D25" s="35" t="s">
        <v>3</v>
      </c>
      <c r="E25" s="35" t="s">
        <v>4</v>
      </c>
      <c r="F25" s="35" t="s">
        <v>5</v>
      </c>
      <c r="G25" s="35" t="s">
        <v>6</v>
      </c>
      <c r="H25" s="36" t="s">
        <v>7</v>
      </c>
    </row>
    <row r="26" spans="2:11" ht="39.75" customHeight="1" x14ac:dyDescent="0.2">
      <c r="B26" s="104" t="s">
        <v>174</v>
      </c>
      <c r="C26" s="61">
        <v>0</v>
      </c>
      <c r="D26" s="62">
        <v>0</v>
      </c>
      <c r="E26" s="62">
        <v>0</v>
      </c>
      <c r="F26" s="62">
        <v>0</v>
      </c>
      <c r="G26" s="62">
        <v>0</v>
      </c>
      <c r="H26" s="63">
        <v>1</v>
      </c>
    </row>
    <row r="27" spans="2:11" ht="36.75" customHeight="1" thickBot="1" x14ac:dyDescent="0.25">
      <c r="B27" s="93" t="s">
        <v>173</v>
      </c>
      <c r="C27" s="14">
        <f>E20</f>
        <v>3</v>
      </c>
      <c r="D27" s="15">
        <f>E20</f>
        <v>3</v>
      </c>
      <c r="E27" s="15">
        <f>E20</f>
        <v>3</v>
      </c>
      <c r="F27" s="15">
        <f>E20</f>
        <v>3</v>
      </c>
      <c r="G27" s="15">
        <f>E20</f>
        <v>3</v>
      </c>
      <c r="H27" s="15">
        <f>E20</f>
        <v>3</v>
      </c>
    </row>
    <row r="28" spans="2:11" ht="29.25" customHeight="1" thickBot="1" x14ac:dyDescent="0.25">
      <c r="B28" s="16" t="s">
        <v>38</v>
      </c>
      <c r="C28" s="60">
        <f>IF($J$20=1,IF((C26/C27)&gt;=1,1,(C26/C27)),IF($J$20=2,IF((1-(C26/C27))&lt;=0,0,1-(C26/C27)),""))</f>
        <v>0</v>
      </c>
      <c r="D28" s="60">
        <f>IF($J$20=1,IF((SUM(C26:D26)/D27)&gt;=1,1,(SUM(C26:D26)/D27)),IF($J$20=2,IF((1-(SUM(C26:D26)/D27))&lt;=0,0,1-(SUM(C26:D26)/D27)),""))</f>
        <v>0</v>
      </c>
      <c r="E28" s="60">
        <f>IF($J$20=1,IF((SUM(C26:E26)/E27)&gt;=1,1,(SUM(C26:E26)/E27)),IF($J$20=2,IF((1-(SUM(C26:E26)/E27))&lt;=0,0,1-(SUM(C26:E26)/E27)),""))</f>
        <v>0</v>
      </c>
      <c r="F28" s="60">
        <f>IF($J$20=1,IF((SUM(C26:F26)/F27)&gt;=1,1,(SUM(C26:F26)/F27)),IF($J$20=2,IF((1-(SUM(C26:F26)/F27))&lt;=0,0,1-(SUM(C26:F26)/F27)),""))</f>
        <v>0</v>
      </c>
      <c r="G28" s="60">
        <f>IF($J$20=1,IF((SUM(C26:G26)/G27)&gt;=1,1,(SUM(C26:G26)/G27)),IF($J$20=2,IF((1-(SUM(C26:G26)/G27))&lt;=0,0,1-(SUM(C26:G26)/G27)),""))</f>
        <v>0</v>
      </c>
      <c r="H28" s="60">
        <f>IF($J$20=1,IF((SUM(C26:H26)/H27)&gt;=1,1,(SUM(C26:H26)/H27)),IF($J$20=2,IF((1-(SUM(C26:H26)/H27))&lt;=0,0,1-(SUM(C26:H26)/H27)),""))</f>
        <v>0.33333333333333331</v>
      </c>
    </row>
    <row r="29" spans="2:11" ht="24" customHeight="1" x14ac:dyDescent="0.2">
      <c r="B29" s="6"/>
      <c r="C29" s="7" t="e">
        <f>C7=#REF!*1.3</f>
        <v>#REF!</v>
      </c>
      <c r="D29" s="7" t="e">
        <f>#REF!*1.3</f>
        <v>#REF!</v>
      </c>
      <c r="E29" s="7" t="e">
        <f>#REF!*1.3</f>
        <v>#REF!</v>
      </c>
      <c r="F29" s="7" t="e">
        <f>#REF!*1.3</f>
        <v>#REF!</v>
      </c>
      <c r="G29" s="7" t="e">
        <f>#REF!*1.3</f>
        <v>#REF!</v>
      </c>
      <c r="H29" s="7" t="e">
        <f>#REF!*1.3</f>
        <v>#REF!</v>
      </c>
    </row>
    <row r="30" spans="2:11" ht="24.75" customHeight="1" thickBot="1" x14ac:dyDescent="0.25">
      <c r="B30" s="202" t="s">
        <v>57</v>
      </c>
      <c r="C30" s="202"/>
      <c r="D30" s="202"/>
      <c r="E30" s="202"/>
      <c r="F30" s="202"/>
      <c r="G30" s="202"/>
      <c r="H30" s="202"/>
    </row>
    <row r="31" spans="2:11" ht="40.5" customHeight="1" thickBot="1" x14ac:dyDescent="0.25">
      <c r="B31" s="37" t="s">
        <v>44</v>
      </c>
      <c r="C31" s="83"/>
      <c r="D31" s="83"/>
      <c r="E31" s="83"/>
      <c r="F31" s="83"/>
      <c r="G31" s="83"/>
      <c r="H31" s="84"/>
    </row>
    <row r="32" spans="2:11" ht="26.25" thickBot="1" x14ac:dyDescent="0.25">
      <c r="B32" s="37" t="s">
        <v>43</v>
      </c>
      <c r="C32" s="17" t="e">
        <f>(C31/$I20)</f>
        <v>#DIV/0!</v>
      </c>
      <c r="D32" s="17" t="e">
        <f>(D31/$I20)+C32</f>
        <v>#DIV/0!</v>
      </c>
      <c r="E32" s="17" t="e">
        <f>(E31/$I20)+D32</f>
        <v>#DIV/0!</v>
      </c>
      <c r="F32" s="17" t="e">
        <f>(F31/$I20)+E32</f>
        <v>#DIV/0!</v>
      </c>
      <c r="G32" s="17" t="e">
        <f>(G31/$I20)+F32</f>
        <v>#DIV/0!</v>
      </c>
      <c r="H32" s="18" t="e">
        <f>(H31/$I20)+G32</f>
        <v>#DIV/0!</v>
      </c>
    </row>
    <row r="33" spans="1:17" x14ac:dyDescent="0.2">
      <c r="C33" s="7" t="e">
        <f>#REF!*1.1</f>
        <v>#REF!</v>
      </c>
      <c r="D33" s="7" t="e">
        <f>#REF!*1.1</f>
        <v>#REF!</v>
      </c>
      <c r="E33" s="7" t="e">
        <f>#REF!*1.1</f>
        <v>#REF!</v>
      </c>
      <c r="F33" s="7" t="e">
        <f>#REF!*1.1</f>
        <v>#REF!</v>
      </c>
      <c r="G33" s="7" t="e">
        <f>#REF!*1.1</f>
        <v>#REF!</v>
      </c>
      <c r="H33" s="7" t="e">
        <f>#REF!*1.1</f>
        <v>#REF!</v>
      </c>
    </row>
    <row r="34" spans="1:17" ht="15.75" x14ac:dyDescent="0.2">
      <c r="B34" s="203" t="s">
        <v>8</v>
      </c>
      <c r="C34" s="203"/>
      <c r="D34" s="203"/>
      <c r="E34" s="203"/>
      <c r="G34" s="204" t="s">
        <v>52</v>
      </c>
      <c r="H34" s="204"/>
      <c r="I34" s="204"/>
      <c r="J34" s="96"/>
      <c r="K34" s="96"/>
      <c r="L34" s="170" t="s">
        <v>53</v>
      </c>
      <c r="M34" s="170"/>
      <c r="N34" s="170"/>
      <c r="O34" s="170"/>
    </row>
    <row r="35" spans="1:17" ht="12" customHeight="1" x14ac:dyDescent="0.2">
      <c r="A35" s="1"/>
      <c r="B35" s="1"/>
      <c r="C35" s="9"/>
      <c r="D35" s="8"/>
      <c r="E35" s="8"/>
      <c r="F35" s="113" t="s">
        <v>49</v>
      </c>
      <c r="G35" s="252" t="s">
        <v>176</v>
      </c>
      <c r="H35" s="253"/>
      <c r="I35" s="253"/>
      <c r="J35" s="253"/>
      <c r="K35" s="254"/>
      <c r="L35" s="180"/>
      <c r="M35" s="181"/>
      <c r="N35" s="181"/>
      <c r="O35" s="182"/>
    </row>
    <row r="36" spans="1:17" ht="9" customHeight="1" x14ac:dyDescent="0.2">
      <c r="A36" s="1"/>
      <c r="B36" s="1"/>
      <c r="C36" s="9"/>
      <c r="D36" s="1"/>
      <c r="E36" s="1"/>
      <c r="F36" s="113"/>
      <c r="G36" s="255"/>
      <c r="H36" s="256"/>
      <c r="I36" s="256"/>
      <c r="J36" s="256"/>
      <c r="K36" s="257"/>
      <c r="L36" s="183"/>
      <c r="M36" s="184"/>
      <c r="N36" s="184"/>
      <c r="O36" s="185"/>
      <c r="P36" s="1"/>
      <c r="Q36" s="1"/>
    </row>
    <row r="37" spans="1:17" x14ac:dyDescent="0.2">
      <c r="A37" s="1"/>
      <c r="B37" s="1"/>
      <c r="C37" s="1"/>
      <c r="D37" s="1"/>
      <c r="E37" s="1"/>
      <c r="F37" s="113"/>
      <c r="G37" s="258"/>
      <c r="H37" s="259"/>
      <c r="I37" s="259"/>
      <c r="J37" s="259"/>
      <c r="K37" s="260"/>
      <c r="L37" s="186"/>
      <c r="M37" s="187"/>
      <c r="N37" s="187"/>
      <c r="O37" s="188"/>
      <c r="P37" s="1"/>
      <c r="Q37" s="1"/>
    </row>
    <row r="38" spans="1:17" x14ac:dyDescent="0.2">
      <c r="A38" s="1"/>
      <c r="B38" s="1"/>
      <c r="C38" s="1"/>
      <c r="D38" s="1"/>
      <c r="E38" s="1"/>
      <c r="F38" s="113" t="s">
        <v>54</v>
      </c>
      <c r="G38" s="141"/>
      <c r="H38" s="189"/>
      <c r="I38" s="189"/>
      <c r="J38" s="189"/>
      <c r="K38" s="190"/>
      <c r="L38" s="197"/>
      <c r="M38" s="197"/>
      <c r="N38" s="197"/>
      <c r="O38" s="197"/>
      <c r="P38" s="1"/>
      <c r="Q38" s="1"/>
    </row>
    <row r="39" spans="1:17" x14ac:dyDescent="0.2">
      <c r="A39" s="1"/>
      <c r="B39" s="1"/>
      <c r="C39" s="1"/>
      <c r="D39" s="1"/>
      <c r="E39" s="1"/>
      <c r="F39" s="113"/>
      <c r="G39" s="191"/>
      <c r="H39" s="192"/>
      <c r="I39" s="192"/>
      <c r="J39" s="192"/>
      <c r="K39" s="193"/>
      <c r="L39" s="197"/>
      <c r="M39" s="197"/>
      <c r="N39" s="197"/>
      <c r="O39" s="197"/>
      <c r="P39" s="1"/>
      <c r="Q39" s="1"/>
    </row>
    <row r="40" spans="1:17" x14ac:dyDescent="0.2">
      <c r="A40" s="1"/>
      <c r="B40" s="1"/>
      <c r="C40" s="1"/>
      <c r="D40" s="1"/>
      <c r="E40" s="1"/>
      <c r="F40" s="113"/>
      <c r="G40" s="194"/>
      <c r="H40" s="195"/>
      <c r="I40" s="195"/>
      <c r="J40" s="195"/>
      <c r="K40" s="196"/>
      <c r="L40" s="197"/>
      <c r="M40" s="197"/>
      <c r="N40" s="197"/>
      <c r="O40" s="197"/>
      <c r="P40" s="1"/>
      <c r="Q40" s="1"/>
    </row>
    <row r="41" spans="1:17" x14ac:dyDescent="0.2">
      <c r="A41" s="1"/>
      <c r="B41" s="1"/>
      <c r="C41" s="1"/>
      <c r="D41" s="1"/>
      <c r="E41" s="1"/>
      <c r="F41" s="113" t="s">
        <v>55</v>
      </c>
      <c r="G41" s="141"/>
      <c r="H41" s="142"/>
      <c r="I41" s="142"/>
      <c r="J41" s="142"/>
      <c r="K41" s="143"/>
      <c r="L41" s="150"/>
      <c r="M41" s="151"/>
      <c r="N41" s="151"/>
      <c r="O41" s="152"/>
      <c r="P41" s="1"/>
      <c r="Q41" s="1"/>
    </row>
    <row r="42" spans="1:17" x14ac:dyDescent="0.2">
      <c r="A42" s="1"/>
      <c r="B42" s="1"/>
      <c r="C42" s="1"/>
      <c r="D42" s="1"/>
      <c r="E42" s="1"/>
      <c r="F42" s="113"/>
      <c r="G42" s="144"/>
      <c r="H42" s="145"/>
      <c r="I42" s="145"/>
      <c r="J42" s="145"/>
      <c r="K42" s="146"/>
      <c r="L42" s="153"/>
      <c r="M42" s="154"/>
      <c r="N42" s="154"/>
      <c r="O42" s="155"/>
      <c r="P42" s="1"/>
      <c r="Q42" s="1"/>
    </row>
    <row r="43" spans="1:17" x14ac:dyDescent="0.2">
      <c r="A43" s="1"/>
      <c r="B43" s="1"/>
      <c r="C43" s="1"/>
      <c r="D43" s="1"/>
      <c r="E43" s="1"/>
      <c r="F43" s="113"/>
      <c r="G43" s="147"/>
      <c r="H43" s="148"/>
      <c r="I43" s="148"/>
      <c r="J43" s="148"/>
      <c r="K43" s="149"/>
      <c r="L43" s="156"/>
      <c r="M43" s="157"/>
      <c r="N43" s="157"/>
      <c r="O43" s="158"/>
      <c r="P43" s="1"/>
      <c r="Q43" s="1"/>
    </row>
    <row r="44" spans="1:17" x14ac:dyDescent="0.2">
      <c r="A44" s="1"/>
      <c r="B44" s="1"/>
      <c r="C44" s="1"/>
      <c r="D44" s="1"/>
      <c r="E44" s="1"/>
      <c r="F44" s="113" t="s">
        <v>50</v>
      </c>
      <c r="G44" s="159"/>
      <c r="H44" s="160"/>
      <c r="I44" s="160"/>
      <c r="J44" s="160"/>
      <c r="K44" s="161"/>
      <c r="L44" s="168"/>
      <c r="M44" s="169"/>
      <c r="N44" s="169"/>
      <c r="O44" s="169"/>
      <c r="P44" s="1"/>
      <c r="Q44" s="1"/>
    </row>
    <row r="45" spans="1:17" x14ac:dyDescent="0.2">
      <c r="A45" s="1"/>
      <c r="B45" s="1"/>
      <c r="C45" s="1"/>
      <c r="D45" s="1"/>
      <c r="E45" s="1"/>
      <c r="F45" s="113"/>
      <c r="G45" s="162"/>
      <c r="H45" s="163"/>
      <c r="I45" s="163"/>
      <c r="J45" s="163"/>
      <c r="K45" s="164"/>
      <c r="L45" s="169"/>
      <c r="M45" s="169"/>
      <c r="N45" s="169"/>
      <c r="O45" s="169"/>
      <c r="P45" s="1"/>
      <c r="Q45" s="1"/>
    </row>
    <row r="46" spans="1:17" x14ac:dyDescent="0.2">
      <c r="A46" s="1"/>
      <c r="B46" s="1"/>
      <c r="C46" s="1"/>
      <c r="D46" s="1"/>
      <c r="E46" s="1"/>
      <c r="F46" s="113"/>
      <c r="G46" s="165"/>
      <c r="H46" s="166"/>
      <c r="I46" s="166"/>
      <c r="J46" s="166"/>
      <c r="K46" s="167"/>
      <c r="L46" s="169"/>
      <c r="M46" s="169"/>
      <c r="N46" s="169"/>
      <c r="O46" s="169"/>
      <c r="P46" s="1"/>
      <c r="Q46" s="1"/>
    </row>
    <row r="47" spans="1:17" x14ac:dyDescent="0.2">
      <c r="A47" s="1"/>
      <c r="B47" s="1"/>
      <c r="C47" s="1"/>
      <c r="D47" s="1"/>
      <c r="E47" s="1"/>
      <c r="F47" s="113" t="s">
        <v>56</v>
      </c>
      <c r="G47" s="114"/>
      <c r="H47" s="115"/>
      <c r="I47" s="115"/>
      <c r="J47" s="115"/>
      <c r="K47" s="116"/>
      <c r="L47" s="123"/>
      <c r="M47" s="124"/>
      <c r="N47" s="124"/>
      <c r="O47" s="125"/>
      <c r="P47" s="1"/>
      <c r="Q47" s="1"/>
    </row>
    <row r="48" spans="1:17" x14ac:dyDescent="0.2">
      <c r="A48" s="1"/>
      <c r="B48" s="1"/>
      <c r="C48" s="1"/>
      <c r="D48" s="1"/>
      <c r="E48" s="1"/>
      <c r="F48" s="113"/>
      <c r="G48" s="117"/>
      <c r="H48" s="118"/>
      <c r="I48" s="118"/>
      <c r="J48" s="118"/>
      <c r="K48" s="119"/>
      <c r="L48" s="126"/>
      <c r="M48" s="127"/>
      <c r="N48" s="127"/>
      <c r="O48" s="128"/>
      <c r="P48" s="1"/>
      <c r="Q48" s="1"/>
    </row>
    <row r="49" spans="1:17" x14ac:dyDescent="0.2">
      <c r="A49" s="1"/>
      <c r="B49" s="1"/>
      <c r="C49" s="1"/>
      <c r="D49" s="1"/>
      <c r="E49" s="1"/>
      <c r="F49" s="113"/>
      <c r="G49" s="120"/>
      <c r="H49" s="121"/>
      <c r="I49" s="121"/>
      <c r="J49" s="121"/>
      <c r="K49" s="122"/>
      <c r="L49" s="129"/>
      <c r="M49" s="130"/>
      <c r="N49" s="130"/>
      <c r="O49" s="131"/>
      <c r="P49" s="1"/>
      <c r="Q49" s="1"/>
    </row>
    <row r="50" spans="1:17" x14ac:dyDescent="0.2">
      <c r="A50" s="1"/>
      <c r="B50" s="1"/>
      <c r="C50" s="1"/>
      <c r="D50" s="1"/>
      <c r="E50" s="1"/>
      <c r="F50" s="113" t="s">
        <v>51</v>
      </c>
      <c r="G50" s="132"/>
      <c r="H50" s="133"/>
      <c r="I50" s="133"/>
      <c r="J50" s="133"/>
      <c r="K50" s="134"/>
      <c r="L50" s="123"/>
      <c r="M50" s="124"/>
      <c r="N50" s="124"/>
      <c r="O50" s="125"/>
      <c r="P50" s="1"/>
      <c r="Q50" s="1"/>
    </row>
    <row r="51" spans="1:17" x14ac:dyDescent="0.2">
      <c r="A51" s="1"/>
      <c r="B51" s="1"/>
      <c r="C51" s="1"/>
      <c r="D51" s="1"/>
      <c r="E51" s="1"/>
      <c r="F51" s="113"/>
      <c r="G51" s="135"/>
      <c r="H51" s="136"/>
      <c r="I51" s="136"/>
      <c r="J51" s="136"/>
      <c r="K51" s="137"/>
      <c r="L51" s="126"/>
      <c r="M51" s="127"/>
      <c r="N51" s="127"/>
      <c r="O51" s="128"/>
      <c r="P51" s="1"/>
      <c r="Q51" s="1"/>
    </row>
    <row r="52" spans="1:17" x14ac:dyDescent="0.2">
      <c r="A52" s="1"/>
      <c r="B52" s="1"/>
      <c r="C52" s="1"/>
      <c r="D52" s="1"/>
      <c r="E52" s="1"/>
      <c r="F52" s="113"/>
      <c r="G52" s="138"/>
      <c r="H52" s="139"/>
      <c r="I52" s="139"/>
      <c r="J52" s="139"/>
      <c r="K52" s="140"/>
      <c r="L52" s="129"/>
      <c r="M52" s="130"/>
      <c r="N52" s="130"/>
      <c r="O52" s="131"/>
      <c r="P52" s="1"/>
      <c r="Q52" s="1"/>
    </row>
    <row r="53" spans="1:17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 ht="25.5" customHeight="1" x14ac:dyDescent="0.2">
      <c r="B55" s="106" t="s">
        <v>25</v>
      </c>
      <c r="C55" s="108" t="s">
        <v>26</v>
      </c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10"/>
      <c r="O55" s="111" t="s">
        <v>27</v>
      </c>
      <c r="P55" s="1"/>
      <c r="Q55" s="1"/>
    </row>
    <row r="56" spans="1:17" x14ac:dyDescent="0.2">
      <c r="B56" s="107"/>
      <c r="C56" s="38" t="s">
        <v>28</v>
      </c>
      <c r="D56" s="38" t="s">
        <v>29</v>
      </c>
      <c r="E56" s="38" t="s">
        <v>30</v>
      </c>
      <c r="F56" s="95" t="s">
        <v>31</v>
      </c>
      <c r="G56" s="95" t="s">
        <v>30</v>
      </c>
      <c r="H56" s="40" t="s">
        <v>32</v>
      </c>
      <c r="I56" s="40" t="s">
        <v>32</v>
      </c>
      <c r="J56" s="40" t="s">
        <v>31</v>
      </c>
      <c r="K56" s="40" t="s">
        <v>33</v>
      </c>
      <c r="L56" s="95" t="s">
        <v>34</v>
      </c>
      <c r="M56" s="95" t="s">
        <v>35</v>
      </c>
      <c r="N56" s="95" t="s">
        <v>36</v>
      </c>
      <c r="O56" s="112"/>
      <c r="P56" s="1"/>
      <c r="Q56" s="1"/>
    </row>
    <row r="57" spans="1:17" s="45" customFormat="1" x14ac:dyDescent="0.2">
      <c r="B57" s="85" t="s">
        <v>186</v>
      </c>
      <c r="C57" s="78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6">
        <f>COUNTA(C57:N57)</f>
        <v>0</v>
      </c>
      <c r="P57" s="46"/>
      <c r="Q57" s="46"/>
    </row>
    <row r="58" spans="1:17" s="45" customFormat="1" x14ac:dyDescent="0.2">
      <c r="B58" s="85" t="s">
        <v>187</v>
      </c>
      <c r="C58" s="78"/>
      <c r="D58" s="79"/>
      <c r="E58" s="78"/>
      <c r="F58" s="99"/>
      <c r="G58" s="99"/>
      <c r="H58" s="99"/>
      <c r="I58" s="99"/>
      <c r="J58" s="99"/>
      <c r="K58" s="99"/>
      <c r="L58" s="99"/>
      <c r="M58" s="99"/>
      <c r="N58" s="99"/>
      <c r="O58" s="76">
        <f>COUNTA(C58:N58)</f>
        <v>0</v>
      </c>
      <c r="P58" s="46"/>
      <c r="Q58" s="46"/>
    </row>
    <row r="59" spans="1:17" s="45" customFormat="1" x14ac:dyDescent="0.2">
      <c r="B59" s="85" t="s">
        <v>188</v>
      </c>
      <c r="C59" s="78"/>
      <c r="D59" s="79"/>
      <c r="E59" s="78"/>
      <c r="F59" s="99"/>
      <c r="G59" s="99"/>
      <c r="H59" s="99"/>
      <c r="I59" s="99"/>
      <c r="J59" s="99"/>
      <c r="K59" s="99"/>
      <c r="L59" s="99"/>
      <c r="M59" s="99"/>
      <c r="N59" s="99"/>
      <c r="O59" s="76">
        <f t="shared" ref="O59:O76" si="0">COUNTA(C59:N59)</f>
        <v>0</v>
      </c>
      <c r="P59" s="46"/>
      <c r="Q59" s="46"/>
    </row>
    <row r="60" spans="1:17" s="45" customFormat="1" x14ac:dyDescent="0.2">
      <c r="B60" s="85" t="s">
        <v>189</v>
      </c>
      <c r="C60" s="78"/>
      <c r="D60" s="79"/>
      <c r="E60" s="78"/>
      <c r="F60" s="99"/>
      <c r="G60" s="99"/>
      <c r="H60" s="99"/>
      <c r="I60" s="99"/>
      <c r="J60" s="99"/>
      <c r="K60" s="99"/>
      <c r="L60" s="99"/>
      <c r="M60" s="99"/>
      <c r="N60" s="99"/>
      <c r="O60" s="76">
        <f t="shared" si="0"/>
        <v>0</v>
      </c>
      <c r="P60" s="46"/>
      <c r="Q60" s="46"/>
    </row>
    <row r="61" spans="1:17" s="45" customFormat="1" ht="12.75" customHeight="1" x14ac:dyDescent="0.2">
      <c r="B61" s="85" t="s">
        <v>190</v>
      </c>
      <c r="C61" s="78"/>
      <c r="D61" s="79"/>
      <c r="E61" s="78"/>
      <c r="F61" s="99"/>
      <c r="G61" s="99"/>
      <c r="H61" s="99"/>
      <c r="I61" s="99"/>
      <c r="J61" s="99"/>
      <c r="K61" s="99"/>
      <c r="L61" s="99"/>
      <c r="M61" s="99"/>
      <c r="N61" s="99"/>
      <c r="O61" s="76">
        <f t="shared" si="0"/>
        <v>0</v>
      </c>
      <c r="P61" s="46"/>
      <c r="Q61" s="46"/>
    </row>
    <row r="62" spans="1:17" s="45" customFormat="1" x14ac:dyDescent="0.2">
      <c r="B62" s="82" t="s">
        <v>191</v>
      </c>
      <c r="C62" s="78"/>
      <c r="D62" s="79"/>
      <c r="E62" s="78"/>
      <c r="F62" s="99"/>
      <c r="G62" s="99"/>
      <c r="H62" s="99"/>
      <c r="I62" s="99"/>
      <c r="J62" s="99"/>
      <c r="K62" s="99"/>
      <c r="L62" s="99"/>
      <c r="M62" s="99"/>
      <c r="N62" s="99"/>
      <c r="O62" s="76">
        <f t="shared" si="0"/>
        <v>0</v>
      </c>
      <c r="P62" s="46"/>
      <c r="Q62" s="46"/>
    </row>
    <row r="63" spans="1:17" s="45" customFormat="1" ht="25.5" x14ac:dyDescent="0.2">
      <c r="B63" s="82" t="s">
        <v>192</v>
      </c>
      <c r="C63" s="78"/>
      <c r="D63" s="79"/>
      <c r="E63" s="78"/>
      <c r="F63" s="99"/>
      <c r="G63" s="99"/>
      <c r="H63" s="99"/>
      <c r="I63" s="99"/>
      <c r="J63" s="99"/>
      <c r="K63" s="99"/>
      <c r="L63" s="99"/>
      <c r="M63" s="99"/>
      <c r="N63" s="99"/>
      <c r="O63" s="76">
        <f t="shared" si="0"/>
        <v>0</v>
      </c>
      <c r="P63" s="46"/>
      <c r="Q63" s="46"/>
    </row>
    <row r="64" spans="1:17" s="45" customFormat="1" ht="25.5" x14ac:dyDescent="0.2">
      <c r="B64" s="82" t="s">
        <v>193</v>
      </c>
      <c r="C64" s="78"/>
      <c r="D64" s="79"/>
      <c r="E64" s="78"/>
      <c r="F64" s="99"/>
      <c r="G64" s="99"/>
      <c r="H64" s="99"/>
      <c r="I64" s="99"/>
      <c r="J64" s="99"/>
      <c r="K64" s="99"/>
      <c r="L64" s="99"/>
      <c r="M64" s="99"/>
      <c r="N64" s="99"/>
      <c r="O64" s="76">
        <f t="shared" si="0"/>
        <v>0</v>
      </c>
      <c r="P64" s="46"/>
      <c r="Q64" s="46"/>
    </row>
    <row r="65" spans="2:18" s="45" customFormat="1" ht="25.5" x14ac:dyDescent="0.2">
      <c r="B65" s="82" t="s">
        <v>194</v>
      </c>
      <c r="C65" s="78"/>
      <c r="D65" s="79"/>
      <c r="E65" s="78"/>
      <c r="F65" s="99"/>
      <c r="G65" s="99"/>
      <c r="H65" s="99"/>
      <c r="I65" s="99"/>
      <c r="J65" s="99"/>
      <c r="K65" s="99"/>
      <c r="L65" s="99"/>
      <c r="M65" s="99"/>
      <c r="N65" s="99"/>
      <c r="O65" s="76">
        <f t="shared" si="0"/>
        <v>0</v>
      </c>
      <c r="P65" s="46"/>
      <c r="Q65" s="46"/>
    </row>
    <row r="66" spans="2:18" s="45" customFormat="1" ht="25.5" x14ac:dyDescent="0.2">
      <c r="B66" s="82" t="s">
        <v>195</v>
      </c>
      <c r="C66" s="78"/>
      <c r="D66" s="79"/>
      <c r="E66" s="78"/>
      <c r="F66" s="99"/>
      <c r="G66" s="99"/>
      <c r="H66" s="80"/>
      <c r="I66" s="80"/>
      <c r="J66" s="80"/>
      <c r="K66" s="80"/>
      <c r="L66" s="99"/>
      <c r="M66" s="99"/>
      <c r="N66" s="99"/>
      <c r="O66" s="76">
        <f t="shared" si="0"/>
        <v>0</v>
      </c>
      <c r="P66" s="46"/>
      <c r="Q66" s="46"/>
    </row>
    <row r="67" spans="2:18" s="45" customFormat="1" x14ac:dyDescent="0.2">
      <c r="B67" s="82"/>
      <c r="C67" s="78"/>
      <c r="D67" s="79"/>
      <c r="E67" s="78"/>
      <c r="F67" s="99"/>
      <c r="G67" s="99"/>
      <c r="H67" s="80"/>
      <c r="I67" s="80"/>
      <c r="J67" s="80"/>
      <c r="K67" s="80"/>
      <c r="L67" s="99"/>
      <c r="M67" s="99"/>
      <c r="N67" s="99"/>
      <c r="O67" s="76">
        <f t="shared" si="0"/>
        <v>0</v>
      </c>
      <c r="P67" s="46"/>
      <c r="Q67" s="46"/>
    </row>
    <row r="68" spans="2:18" s="45" customFormat="1" x14ac:dyDescent="0.2">
      <c r="B68" s="82"/>
      <c r="C68" s="78"/>
      <c r="D68" s="79"/>
      <c r="E68" s="78"/>
      <c r="F68" s="99"/>
      <c r="G68" s="99"/>
      <c r="H68" s="80"/>
      <c r="I68" s="80"/>
      <c r="J68" s="80"/>
      <c r="K68" s="80"/>
      <c r="L68" s="99"/>
      <c r="M68" s="99"/>
      <c r="N68" s="99"/>
      <c r="O68" s="76">
        <f t="shared" si="0"/>
        <v>0</v>
      </c>
      <c r="P68" s="46"/>
      <c r="Q68" s="46"/>
    </row>
    <row r="69" spans="2:18" s="45" customFormat="1" x14ac:dyDescent="0.2">
      <c r="B69" s="77"/>
      <c r="C69" s="78"/>
      <c r="D69" s="79"/>
      <c r="E69" s="78"/>
      <c r="F69" s="99"/>
      <c r="G69" s="99"/>
      <c r="H69" s="80"/>
      <c r="I69" s="80"/>
      <c r="J69" s="80"/>
      <c r="K69" s="80"/>
      <c r="L69" s="99"/>
      <c r="M69" s="99"/>
      <c r="N69" s="99"/>
      <c r="O69" s="76">
        <f t="shared" si="0"/>
        <v>0</v>
      </c>
      <c r="P69" s="46"/>
      <c r="Q69" s="46"/>
    </row>
    <row r="70" spans="2:18" s="45" customFormat="1" x14ac:dyDescent="0.2">
      <c r="B70" s="77"/>
      <c r="C70" s="78"/>
      <c r="D70" s="79"/>
      <c r="E70" s="78"/>
      <c r="F70" s="99"/>
      <c r="G70" s="99"/>
      <c r="H70" s="80"/>
      <c r="I70" s="80"/>
      <c r="J70" s="80"/>
      <c r="K70" s="80"/>
      <c r="L70" s="99"/>
      <c r="M70" s="99"/>
      <c r="N70" s="99"/>
      <c r="O70" s="76">
        <f t="shared" si="0"/>
        <v>0</v>
      </c>
      <c r="P70" s="46"/>
      <c r="Q70" s="46"/>
    </row>
    <row r="71" spans="2:18" s="45" customFormat="1" x14ac:dyDescent="0.2">
      <c r="B71" s="77"/>
      <c r="C71" s="78"/>
      <c r="D71" s="79"/>
      <c r="E71" s="78"/>
      <c r="F71" s="99"/>
      <c r="G71" s="99"/>
      <c r="H71" s="80"/>
      <c r="I71" s="80"/>
      <c r="J71" s="80"/>
      <c r="K71" s="80"/>
      <c r="L71" s="99"/>
      <c r="M71" s="99"/>
      <c r="N71" s="99"/>
      <c r="O71" s="76">
        <f t="shared" si="0"/>
        <v>0</v>
      </c>
      <c r="P71" s="46"/>
      <c r="Q71" s="46"/>
    </row>
    <row r="72" spans="2:18" s="45" customFormat="1" x14ac:dyDescent="0.2">
      <c r="B72" s="77"/>
      <c r="C72" s="78"/>
      <c r="D72" s="79"/>
      <c r="E72" s="78"/>
      <c r="F72" s="99"/>
      <c r="G72" s="99"/>
      <c r="H72" s="80"/>
      <c r="I72" s="80"/>
      <c r="J72" s="80"/>
      <c r="K72" s="80"/>
      <c r="L72" s="99"/>
      <c r="M72" s="99"/>
      <c r="N72" s="99"/>
      <c r="O72" s="76">
        <f t="shared" si="0"/>
        <v>0</v>
      </c>
      <c r="P72" s="46"/>
      <c r="Q72" s="46"/>
    </row>
    <row r="73" spans="2:18" s="45" customFormat="1" x14ac:dyDescent="0.2">
      <c r="B73" s="77"/>
      <c r="C73" s="78"/>
      <c r="D73" s="79"/>
      <c r="E73" s="78"/>
      <c r="F73" s="99"/>
      <c r="G73" s="99"/>
      <c r="H73" s="80"/>
      <c r="I73" s="80"/>
      <c r="J73" s="80"/>
      <c r="K73" s="80"/>
      <c r="L73" s="99"/>
      <c r="M73" s="99"/>
      <c r="N73" s="99"/>
      <c r="O73" s="76">
        <f t="shared" si="0"/>
        <v>0</v>
      </c>
      <c r="P73" s="46"/>
      <c r="Q73" s="46"/>
    </row>
    <row r="74" spans="2:18" s="45" customFormat="1" x14ac:dyDescent="0.2">
      <c r="B74" s="77"/>
      <c r="C74" s="78"/>
      <c r="D74" s="79"/>
      <c r="E74" s="78"/>
      <c r="F74" s="99"/>
      <c r="G74" s="99"/>
      <c r="H74" s="80"/>
      <c r="I74" s="80"/>
      <c r="J74" s="80"/>
      <c r="K74" s="80"/>
      <c r="L74" s="99"/>
      <c r="M74" s="99"/>
      <c r="N74" s="99"/>
      <c r="O74" s="76">
        <f t="shared" si="0"/>
        <v>0</v>
      </c>
      <c r="P74" s="46"/>
      <c r="Q74" s="46"/>
    </row>
    <row r="75" spans="2:18" s="45" customFormat="1" x14ac:dyDescent="0.2">
      <c r="B75" s="77"/>
      <c r="C75" s="78"/>
      <c r="D75" s="79"/>
      <c r="E75" s="78"/>
      <c r="F75" s="99"/>
      <c r="G75" s="99"/>
      <c r="H75" s="80"/>
      <c r="I75" s="80"/>
      <c r="J75" s="80"/>
      <c r="K75" s="80"/>
      <c r="L75" s="99"/>
      <c r="M75" s="99"/>
      <c r="N75" s="99"/>
      <c r="O75" s="76">
        <f t="shared" si="0"/>
        <v>0</v>
      </c>
      <c r="P75" s="46"/>
      <c r="Q75" s="46"/>
    </row>
    <row r="76" spans="2:18" s="45" customFormat="1" x14ac:dyDescent="0.2">
      <c r="B76" s="77"/>
      <c r="C76" s="78"/>
      <c r="D76" s="79"/>
      <c r="E76" s="78"/>
      <c r="F76" s="99"/>
      <c r="G76" s="99"/>
      <c r="H76" s="80"/>
      <c r="I76" s="80"/>
      <c r="J76" s="80"/>
      <c r="K76" s="80"/>
      <c r="L76" s="99"/>
      <c r="M76" s="99"/>
      <c r="N76" s="99"/>
      <c r="O76" s="76">
        <f t="shared" si="0"/>
        <v>0</v>
      </c>
      <c r="P76" s="46"/>
      <c r="Q76" s="46"/>
    </row>
    <row r="77" spans="2:18" s="45" customFormat="1" x14ac:dyDescent="0.2">
      <c r="B77" s="71"/>
      <c r="C77" s="68"/>
      <c r="D77" s="81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76">
        <f>COUNTA(C77:N77)</f>
        <v>0</v>
      </c>
      <c r="P77" s="46"/>
      <c r="Q77" s="46"/>
    </row>
    <row r="78" spans="2:18" s="45" customFormat="1" x14ac:dyDescent="0.2">
      <c r="B78" s="70"/>
      <c r="C78" s="68"/>
      <c r="D78" s="69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76">
        <f>COUNTA(C78:N78)</f>
        <v>0</v>
      </c>
      <c r="P78" s="46"/>
      <c r="Q78" s="46"/>
      <c r="R78" s="46"/>
    </row>
    <row r="79" spans="2:18" s="45" customFormat="1" x14ac:dyDescent="0.2"/>
    <row r="80" spans="2:18" s="45" customFormat="1" x14ac:dyDescent="0.2"/>
    <row r="81" s="45" customFormat="1" x14ac:dyDescent="0.2"/>
    <row r="82" s="45" customFormat="1" x14ac:dyDescent="0.2"/>
    <row r="83" s="45" customFormat="1" x14ac:dyDescent="0.2"/>
    <row r="84" s="45" customFormat="1" x14ac:dyDescent="0.2"/>
  </sheetData>
  <sheetProtection password="CDA8" sheet="1" formatCells="0" formatColumns="0" formatRows="0" insertRows="0" selectLockedCells="1" sort="0" autoFilter="0"/>
  <mergeCells count="54">
    <mergeCell ref="B1:B3"/>
    <mergeCell ref="C1:L1"/>
    <mergeCell ref="M1:O1"/>
    <mergeCell ref="C2:L2"/>
    <mergeCell ref="M2:O2"/>
    <mergeCell ref="C3:L3"/>
    <mergeCell ref="M3:O3"/>
    <mergeCell ref="C5:D5"/>
    <mergeCell ref="F5:O5"/>
    <mergeCell ref="C7:D7"/>
    <mergeCell ref="F7:O7"/>
    <mergeCell ref="C9:D9"/>
    <mergeCell ref="F9:O9"/>
    <mergeCell ref="C11:D11"/>
    <mergeCell ref="F11:O11"/>
    <mergeCell ref="C13:D13"/>
    <mergeCell ref="F13:O13"/>
    <mergeCell ref="C15:D15"/>
    <mergeCell ref="F15:O15"/>
    <mergeCell ref="B34:E34"/>
    <mergeCell ref="G34:I34"/>
    <mergeCell ref="B17:H17"/>
    <mergeCell ref="B18:B19"/>
    <mergeCell ref="C18:C19"/>
    <mergeCell ref="D18:G18"/>
    <mergeCell ref="H18:H19"/>
    <mergeCell ref="I18:I19"/>
    <mergeCell ref="J18:K19"/>
    <mergeCell ref="J20:K20"/>
    <mergeCell ref="B22:H22"/>
    <mergeCell ref="B24:H24"/>
    <mergeCell ref="B30:H30"/>
    <mergeCell ref="L34:O34"/>
    <mergeCell ref="F35:F37"/>
    <mergeCell ref="G35:K37"/>
    <mergeCell ref="L35:O37"/>
    <mergeCell ref="F38:F40"/>
    <mergeCell ref="G38:K40"/>
    <mergeCell ref="L38:O40"/>
    <mergeCell ref="F41:F43"/>
    <mergeCell ref="G41:K43"/>
    <mergeCell ref="L41:O43"/>
    <mergeCell ref="F44:F46"/>
    <mergeCell ref="G44:K46"/>
    <mergeCell ref="L44:O46"/>
    <mergeCell ref="B55:B56"/>
    <mergeCell ref="C55:N55"/>
    <mergeCell ref="O55:O56"/>
    <mergeCell ref="F47:F49"/>
    <mergeCell ref="G47:K49"/>
    <mergeCell ref="L47:O49"/>
    <mergeCell ref="F50:F52"/>
    <mergeCell ref="G50:K52"/>
    <mergeCell ref="L50:O52"/>
  </mergeCells>
  <conditionalFormatting sqref="C28:H28">
    <cfRule type="expression" dxfId="8" priority="1">
      <formula>"($C$31&gt;0.9)"</formula>
    </cfRule>
    <cfRule type="cellIs" dxfId="7" priority="2" operator="between">
      <formula>"$C$31=0.6"</formula>
      <formula>"$C$31=0.89"</formula>
    </cfRule>
    <cfRule type="expression" dxfId="6" priority="3">
      <formula>"($C$31&lt;0.6)"</formula>
    </cfRule>
  </conditionalFormatting>
  <dataValidations count="1">
    <dataValidation type="decimal" operator="greaterThanOrEqual" allowBlank="1" showInputMessage="1" showErrorMessage="1" error="Debe digitar valores numéricos mayores o iguales a cero" sqref="C33:H33 C29:H29">
      <formula1>0</formula1>
    </dataValidation>
  </dataValidations>
  <printOptions horizontalCentered="1" verticalCentered="1"/>
  <pageMargins left="0.23622047244094491" right="0.23622047244094491" top="0.39370078740157483" bottom="0.35433070866141736" header="0.31496062992125984" footer="0.31496062992125984"/>
  <pageSetup paperSize="5" scale="50" orientation="landscape" r:id="rId1"/>
  <headerFooter alignWithMargins="0">
    <oddFooter>&amp;CPàgina &amp;P de &amp;N</oddFooter>
  </headerFooter>
  <rowBreaks count="2" manualBreakCount="2">
    <brk id="32" max="14" man="1"/>
    <brk id="52" max="14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21</vt:i4>
      </vt:variant>
    </vt:vector>
  </HeadingPairs>
  <TitlesOfParts>
    <vt:vector size="33" baseType="lpstr">
      <vt:lpstr>2.3.1.1 (m)</vt:lpstr>
      <vt:lpstr>2.3.1.1 (l)</vt:lpstr>
      <vt:lpstr>2.3.1.1 (k)</vt:lpstr>
      <vt:lpstr>2.4.2.1 (a)</vt:lpstr>
      <vt:lpstr>2.4.2.1 (d)</vt:lpstr>
      <vt:lpstr>2.4.2.1 (f) </vt:lpstr>
      <vt:lpstr>2.4.2.2 (c) </vt:lpstr>
      <vt:lpstr>2.4.2.2 (e) </vt:lpstr>
      <vt:lpstr>2.4.2.2 (f) </vt:lpstr>
      <vt:lpstr>2.4.2.2 (g)</vt:lpstr>
      <vt:lpstr>Hoja2</vt:lpstr>
      <vt:lpstr>Eficiencia</vt:lpstr>
      <vt:lpstr>'2.3.1.1 (k)'!Área_de_impresión</vt:lpstr>
      <vt:lpstr>'2.3.1.1 (l)'!Área_de_impresión</vt:lpstr>
      <vt:lpstr>'2.4.2.1 (a)'!Área_de_impresión</vt:lpstr>
      <vt:lpstr>'2.4.2.1 (d)'!Área_de_impresión</vt:lpstr>
      <vt:lpstr>'2.4.2.1 (f) '!Área_de_impresión</vt:lpstr>
      <vt:lpstr>'2.4.2.2 (c) '!Área_de_impresión</vt:lpstr>
      <vt:lpstr>'2.4.2.2 (e) '!Área_de_impresión</vt:lpstr>
      <vt:lpstr>'2.4.2.2 (f) '!Área_de_impresión</vt:lpstr>
      <vt:lpstr>'2.4.2.2 (g)'!Área_de_impresión</vt:lpstr>
      <vt:lpstr>Eficiencia!Área_de_impresión</vt:lpstr>
      <vt:lpstr>'2.3.1.1 (k)'!Títulos_a_imprimir</vt:lpstr>
      <vt:lpstr>'2.3.1.1 (l)'!Títulos_a_imprimir</vt:lpstr>
      <vt:lpstr>'2.3.1.1 (m)'!Títulos_a_imprimir</vt:lpstr>
      <vt:lpstr>'2.4.2.1 (a)'!Títulos_a_imprimir</vt:lpstr>
      <vt:lpstr>'2.4.2.1 (d)'!Títulos_a_imprimir</vt:lpstr>
      <vt:lpstr>'2.4.2.1 (f) '!Títulos_a_imprimir</vt:lpstr>
      <vt:lpstr>'2.4.2.2 (c) '!Títulos_a_imprimir</vt:lpstr>
      <vt:lpstr>'2.4.2.2 (e) '!Títulos_a_imprimir</vt:lpstr>
      <vt:lpstr>'2.4.2.2 (f) '!Títulos_a_imprimir</vt:lpstr>
      <vt:lpstr>'2.4.2.2 (g)'!Títulos_a_imprimir</vt:lpstr>
      <vt:lpstr>Eficiencia!Títulos_a_imprimir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VIVIANA</dc:creator>
  <cp:lastModifiedBy>Luffi</cp:lastModifiedBy>
  <cp:lastPrinted>2014-01-30T14:29:16Z</cp:lastPrinted>
  <dcterms:created xsi:type="dcterms:W3CDTF">2010-09-13T20:37:31Z</dcterms:created>
  <dcterms:modified xsi:type="dcterms:W3CDTF">2014-01-31T21:51:17Z</dcterms:modified>
</cp:coreProperties>
</file>