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7400" windowHeight="7695"/>
  </bookViews>
  <sheets>
    <sheet name="FORMATO PLAN DE ACCION 2017" sheetId="5" r:id="rId1"/>
  </sheets>
  <calcPr calcId="152511"/>
</workbook>
</file>

<file path=xl/calcChain.xml><?xml version="1.0" encoding="utf-8"?>
<calcChain xmlns="http://schemas.openxmlformats.org/spreadsheetml/2006/main">
  <c r="Q46" i="5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M21"/>
  <c r="M22"/>
  <c r="N32"/>
  <c r="N21"/>
  <c r="I20"/>
</calcChain>
</file>

<file path=xl/comments1.xml><?xml version="1.0" encoding="utf-8"?>
<comments xmlns="http://schemas.openxmlformats.org/spreadsheetml/2006/main">
  <authors>
    <author>luis alberto molano lopez</author>
  </authors>
  <commentList>
    <comment ref="T14" authorId="0">
      <text>
        <r>
          <rPr>
            <b/>
            <sz val="9"/>
            <color indexed="81"/>
            <rFont val="Tahoma"/>
            <family val="2"/>
          </rPr>
          <t>campos formulados, NO BORRAR!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sharedStrings.xml><?xml version="1.0" encoding="utf-8"?>
<sst xmlns="http://schemas.openxmlformats.org/spreadsheetml/2006/main" count="121" uniqueCount="86">
  <si>
    <t>VIGENCIA:</t>
  </si>
  <si>
    <t>FUNCIONARIO RESPONSABLE:</t>
  </si>
  <si>
    <t># RADICADO BANCO DE PROYECTOS</t>
  </si>
  <si>
    <t>PROPÓSITO ESTRATÉGICO</t>
  </si>
  <si>
    <t>RECURSOS PROPIOS</t>
  </si>
  <si>
    <t>SGP</t>
  </si>
  <si>
    <t>SGR</t>
  </si>
  <si>
    <t>OTROS</t>
  </si>
  <si>
    <t>LINEA BASE 2015</t>
  </si>
  <si>
    <t>META 2019</t>
  </si>
  <si>
    <t>AVANCE META</t>
  </si>
  <si>
    <t>AVANCE % META</t>
  </si>
  <si>
    <t>OBSERVACIONES</t>
  </si>
  <si>
    <t>META DE LA VIGENCIA</t>
  </si>
  <si>
    <t>DEPENDENCIA RESPONSABLE:</t>
  </si>
  <si>
    <t>FECHA DE EVALUACION</t>
  </si>
  <si>
    <t>DATOS DEL PROYECTO</t>
  </si>
  <si>
    <t xml:space="preserve">NOMBRE </t>
  </si>
  <si>
    <t>% DE LA META DEL PDM</t>
  </si>
  <si>
    <t>EJECUCION FINANCIERA</t>
  </si>
  <si>
    <t xml:space="preserve">%  EJECUCION </t>
  </si>
  <si>
    <t>VALOR ($)</t>
  </si>
  <si>
    <t>INVERSION DEL PROYECTO ($)</t>
  </si>
  <si>
    <t xml:space="preserve">TOTAL APROPIADO </t>
  </si>
  <si>
    <t>FUNCIONARIO DE APOYO:</t>
  </si>
  <si>
    <t xml:space="preserve">TOTAL INVERSION DEL PROYECTO </t>
  </si>
  <si>
    <t>INDICADORES DE PRODUCTO IMPACTADOS</t>
  </si>
  <si>
    <t xml:space="preserve">NOMBRE  </t>
  </si>
  <si>
    <t xml:space="preserve">UNIDAD DE MEDIDA </t>
  </si>
  <si>
    <t>AVANCE DE LA META DURANTE LA VIGENCIA</t>
  </si>
  <si>
    <t xml:space="preserve">MATRIZ DE PLAN DE ACCION </t>
  </si>
  <si>
    <t>SECRETARIA DE EDUCACIÓN DE POPAYÁN</t>
  </si>
  <si>
    <t>JHAN ALEJANDRO SANDOVAL</t>
  </si>
  <si>
    <t>Educadores de inglés en los diferentes niveles educativos vinculados a los programas de formación presencial y virtual en el desarrollo de competencias y estrategias pedagógicas.</t>
  </si>
  <si>
    <t>Número</t>
  </si>
  <si>
    <t>Instituciones priorizadas de acuerdo a la estrategia PTA 2.0</t>
  </si>
  <si>
    <t xml:space="preserve">Estrategias de fortalecimiento a la Excelencia educativa implementadas.
(Día E, Día de la Familia E, Índice Sintético, Programas de Becas Docentes, Estímulos y reconocimientos)  </t>
  </si>
  <si>
    <t>Apoyo a la Gestión Escolar realizado.
PEI (urbanos, rurales y comunitarios)
PMI (urbanos, rurales y comunitarios)
SIE (Sistema interno de evaluación)</t>
  </si>
  <si>
    <t>Apoyo y seguimiento a Docentes y/o Directivos Docentes en estándares y competencias</t>
  </si>
  <si>
    <t>Acciones  en Educación para la Ciudadanía realizadas.
(Cátedras, Proyectos Transversales, Convivencia Escolar, Foros y eventos)</t>
  </si>
  <si>
    <t>Fortalecimiento en Pruebas Saber  a Docentes, Directivos Docentes y/o Estudiantes realizado.</t>
  </si>
  <si>
    <t>Procesos de formación a docentes  y talento humano que trabajan en educación inicial implementados.</t>
  </si>
  <si>
    <t>Instituciones Educativas con proyectos de fomento a la cultura del emprendimiento y del empresarismo implementados.</t>
  </si>
  <si>
    <t>Instituciones de educación media con procesos de articulación con la educación superior y la educación para el trabajo realizados.</t>
  </si>
  <si>
    <t>Estrategias de innovación y aplicación educativa con el uso de las TIC implementadas</t>
  </si>
  <si>
    <t>Promedio de estudiantes  por computador incrementado.</t>
  </si>
  <si>
    <t>Promedio</t>
  </si>
  <si>
    <t>Instituciones Educativas con Acceso a Internet</t>
  </si>
  <si>
    <t>Puntos vive digital abiertas al público con acceso a  WI-FI  en horarios no escolares incrementados</t>
  </si>
  <si>
    <t>Procesos de Promoción y fortalecimiento de la  lecto- escritura incrementados en el marco del Plan Nacional de Lectura y Escritura.</t>
  </si>
  <si>
    <t>Grupos de investigación  y/o  Experiencias significativas apoyados en el municipio de Popayán.</t>
  </si>
  <si>
    <t>Construcción y/o fortalecimiento de  dos(2) colegios Diez</t>
  </si>
  <si>
    <t>Obras de adecuación o mantenimiento en Instituciones Educativas realizadas</t>
  </si>
  <si>
    <t>Gestión para la legalización de predios realizada</t>
  </si>
  <si>
    <t>Estudiantes atendidos con estándares de calidad en alimentación escolar de educación básica.</t>
  </si>
  <si>
    <t>Estudiantes beneficiados con auxilio de transporte escolar.</t>
  </si>
  <si>
    <t>Disminuir   personas en el número de iletrados en el municipio (4700 personas analfabetas al 2015).</t>
  </si>
  <si>
    <t xml:space="preserve">Estudiantes con necesidades educativas especiales yo talentos excepcionales atendidos </t>
  </si>
  <si>
    <t>Cupos en Jornada Única Generados</t>
  </si>
  <si>
    <t>Proyectos del Plan de  Educación Rural ejecutados.</t>
  </si>
  <si>
    <t>Instituciones  Educativas con programas implementados de prevención del riesgo</t>
  </si>
  <si>
    <t xml:space="preserve"> Instituciones Educativas dotadas</t>
  </si>
  <si>
    <t>Instituciones Educativas con estrategia de fortalecimiento psicosocial implementada</t>
  </si>
  <si>
    <t>Macroprocesos de la secretaría de educación certificados</t>
  </si>
  <si>
    <t xml:space="preserve">Obligaciones laborales canceladas oportunamente </t>
  </si>
  <si>
    <t>Porcentaje</t>
  </si>
  <si>
    <t>Certificación de macroprocesos (talento humano ,sac, cobertura, calidad educativa)</t>
  </si>
  <si>
    <t>Garantizar la eficiente prestación del servicio educativo a los estudiantes del Municipio de Popayán</t>
  </si>
  <si>
    <t>Mejoramiento de la calidad del servicio educativo en el Municipio de Popayán</t>
  </si>
  <si>
    <t>Mejoramiento de la infraestructura educativa generando espacios físicos cómodos y seguros, que cumplan toda la normatividad vigente, y que garanticen una excelente calidad educativa  para todos los estudiantes.</t>
  </si>
  <si>
    <t>Reducir los riegos derivadas de emergencias que puedan afectar a los estudiantes de las Instituciones Educativas del municipio de Popayán</t>
  </si>
  <si>
    <t>Optimizar el servicio educativo en las 41 instituciones educativas del Municipio de Popayán.</t>
  </si>
  <si>
    <t xml:space="preserve">Garantizar la alimentación escolar complementaria para el acceso a la educación de los estudiantes de las Instituciones Educativas del Municipio de Popayán </t>
  </si>
  <si>
    <t>Garantizar el trasporte escolar para el acceso de los estudiantes de la zona rural del Municipio de Popayán</t>
  </si>
  <si>
    <t>GLORIA INES MURCIA TORRES</t>
  </si>
  <si>
    <t>17-919-001-01867</t>
  </si>
  <si>
    <t>17-9-19-001-01866</t>
  </si>
  <si>
    <t>IMPLEMENTACIÓN DEDEL PROGRAMA DE EDUCACION "CALIDAD EDUCATIVA" PARA FORTALECER LAS IE DEL MUNICIPIO DE POPAYÁN, CAUCA, OCCIDENTE</t>
  </si>
  <si>
    <t>IMPLEMENTACION DEL PROGRAMA DE EDUCACION "COBERTURA EDUCATIVA" EN LA CONSTRUCCION Y/O FORTALECIMINETO, OBRAS DE ADECUACION O MANTENIMIENTO DE LAS IE DEL MUNICIPIO DE POPAYAN, CAUCA, OCCIDENTE</t>
  </si>
  <si>
    <t>IMPLEMENTACION DEL PROGRAMA  DE EDUCACION "COBERTURA EDUCATIVA"EN EL SUMINISTRO DE ALIMENTACION  ESCOLAR DE LAS IE DEL MUNICIPIO DE POPAYAN, CAUCA,OCCIDENTE</t>
  </si>
  <si>
    <t>IMPLEMENTACION DEL PROGRAMA  DE EDUCACION "COBERTURA EDUCATIVA"EN EL AUXILIO DE TRANSPORTE ESCOLARDE LAS IE DEL MUNICIPIO DE POPAYAN, CAUCA,OCCIDENTE</t>
  </si>
  <si>
    <t>IMPLEMENTACION DEL PROGRAMA DE EDUCACION "COBERTURA EDUCATIVA" MEDIANTE IMPLEMENTACION DE OTROS PROGRAMAS EN LAS IE DEL MUNICIPIO DE POPAYAN</t>
  </si>
  <si>
    <t>IMPLEMENTACION DEL PROGRAMA DE EDUCACION "COBERTURA EDUCATIVA" MEDIANTE LA PREVENCION DEL RIESGO EN LAS IE DEL MUNICIPIO DE POPAYAN</t>
  </si>
  <si>
    <t>IMPLEMENTACION DEL PROGRAMA DE EDUCACION "COBERTURA EDUCATIVA" MEDIANTE LA DOTACION DE ELEMENTOS A LAS IE DEL MUNICIPIO DE POPAYAN</t>
  </si>
  <si>
    <t>IMPLEMENTACION DEL PROGRAMA DE EDUCACION "EFICIENCIA EDUCATIVA" MEDIANTE EL MEJORAMIENTO DEL MODELO DE GESTION DEL SISTEMA EDUCATIVO DEL MUNICIPIO DE POPAYAN</t>
  </si>
  <si>
    <t>IMPLEMENTACION DEL PROGRAMA DE EDUCACION "EFICIENCIA EDUCATIVA" MEDIANTE EL CUMPLIMIENTO DE LAS OBLIGACIONES LABORALES DEL SISTEMA EDUCATIVO DEL MUNICIPIO DE POPAYAN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</si>
</sst>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&quot;$&quot;\ #,##0.00"/>
  </numFmts>
  <fonts count="8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4">
    <xf numFmtId="0" fontId="0" fillId="0" borderId="0" xfId="0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15" fontId="6" fillId="2" borderId="1" xfId="0" applyNumberFormat="1" applyFont="1" applyFill="1" applyBorder="1" applyAlignment="1">
      <alignment horizontal="center" vertical="center" wrapText="1"/>
    </xf>
    <xf numFmtId="43" fontId="6" fillId="2" borderId="0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center" vertical="center" wrapText="1"/>
    </xf>
    <xf numFmtId="9" fontId="6" fillId="2" borderId="1" xfId="2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38" fontId="6" fillId="2" borderId="1" xfId="0" applyNumberFormat="1" applyFont="1" applyFill="1" applyBorder="1" applyAlignment="1">
      <alignment vertical="center" wrapText="1"/>
    </xf>
    <xf numFmtId="38" fontId="6" fillId="2" borderId="1" xfId="0" applyNumberFormat="1" applyFont="1" applyFill="1" applyBorder="1" applyAlignment="1">
      <alignment horizontal="center" vertical="center" wrapText="1"/>
    </xf>
    <xf numFmtId="38" fontId="2" fillId="2" borderId="1" xfId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/>
    </xf>
    <xf numFmtId="3" fontId="6" fillId="8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top" wrapText="1"/>
    </xf>
    <xf numFmtId="165" fontId="4" fillId="0" borderId="0" xfId="0" applyNumberFormat="1" applyFont="1" applyBorder="1" applyAlignment="1">
      <alignment horizontal="right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9" fontId="6" fillId="2" borderId="8" xfId="2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38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/>
    </xf>
    <xf numFmtId="0" fontId="6" fillId="10" borderId="4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9" fontId="6" fillId="10" borderId="4" xfId="0" applyNumberFormat="1" applyFont="1" applyFill="1" applyBorder="1" applyAlignment="1">
      <alignment horizontal="center" vertical="center" wrapText="1"/>
    </xf>
    <xf numFmtId="38" fontId="6" fillId="2" borderId="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justify" vertical="top" wrapText="1"/>
    </xf>
    <xf numFmtId="38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38" fontId="6" fillId="0" borderId="8" xfId="0" applyNumberFormat="1" applyFont="1" applyFill="1" applyBorder="1" applyAlignment="1">
      <alignment horizontal="center" vertical="center" wrapText="1"/>
    </xf>
    <xf numFmtId="38" fontId="6" fillId="0" borderId="1" xfId="0" applyNumberFormat="1" applyFont="1" applyFill="1" applyBorder="1" applyAlignment="1">
      <alignment vertical="center" wrapText="1"/>
    </xf>
    <xf numFmtId="38" fontId="6" fillId="2" borderId="11" xfId="0" applyNumberFormat="1" applyFont="1" applyFill="1" applyBorder="1" applyAlignment="1">
      <alignment horizontal="center" vertical="center" wrapText="1"/>
    </xf>
    <xf numFmtId="38" fontId="6" fillId="2" borderId="12" xfId="0" applyNumberFormat="1" applyFont="1" applyFill="1" applyBorder="1" applyAlignment="1">
      <alignment horizontal="center" vertical="center" wrapText="1"/>
    </xf>
    <xf numFmtId="38" fontId="6" fillId="2" borderId="42" xfId="0" applyNumberFormat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38" fontId="6" fillId="2" borderId="41" xfId="0" applyNumberFormat="1" applyFont="1" applyFill="1" applyBorder="1" applyAlignment="1">
      <alignment horizontal="center" vertical="center" wrapText="1"/>
    </xf>
    <xf numFmtId="38" fontId="6" fillId="0" borderId="11" xfId="0" applyNumberFormat="1" applyFont="1" applyFill="1" applyBorder="1" applyAlignment="1">
      <alignment horizontal="center" vertical="center" wrapText="1"/>
    </xf>
    <xf numFmtId="38" fontId="6" fillId="0" borderId="4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46"/>
  <sheetViews>
    <sheetView tabSelected="1" topLeftCell="B1" workbookViewId="0">
      <selection activeCell="N1" sqref="N1"/>
    </sheetView>
  </sheetViews>
  <sheetFormatPr baseColWidth="10" defaultRowHeight="12"/>
  <cols>
    <col min="1" max="1" width="2.85546875" style="1" customWidth="1"/>
    <col min="2" max="2" width="27.7109375" style="1" customWidth="1"/>
    <col min="3" max="3" width="33.5703125" style="1" customWidth="1"/>
    <col min="4" max="4" width="21.28515625" style="1" customWidth="1"/>
    <col min="5" max="5" width="56.5703125" style="1" customWidth="1"/>
    <col min="6" max="6" width="18.140625" style="1" hidden="1" customWidth="1"/>
    <col min="7" max="7" width="17.140625" style="1" hidden="1" customWidth="1"/>
    <col min="8" max="8" width="13.85546875" style="1" hidden="1" customWidth="1"/>
    <col min="9" max="9" width="21.42578125" style="54" hidden="1" customWidth="1"/>
    <col min="10" max="10" width="18.5703125" style="1" hidden="1" customWidth="1"/>
    <col min="11" max="11" width="15.28515625" style="1" hidden="1" customWidth="1"/>
    <col min="12" max="12" width="19" style="1" hidden="1" customWidth="1"/>
    <col min="13" max="13" width="15.28515625" style="1" customWidth="1"/>
    <col min="14" max="14" width="16.42578125" style="1" customWidth="1"/>
    <col min="15" max="15" width="12.28515625" style="1" customWidth="1"/>
    <col min="16" max="16" width="13.5703125" style="1" bestFit="1" customWidth="1"/>
    <col min="17" max="18" width="17.140625" style="1" customWidth="1"/>
    <col min="19" max="19" width="15.85546875" style="1" customWidth="1"/>
    <col min="20" max="20" width="13" style="1" customWidth="1"/>
    <col min="21" max="21" width="16.5703125" style="1" customWidth="1"/>
    <col min="22" max="22" width="51.85546875" style="1" customWidth="1"/>
    <col min="23" max="23" width="3.7109375" style="1" customWidth="1"/>
    <col min="24" max="24" width="23.140625" style="1" customWidth="1"/>
    <col min="25" max="16384" width="11.42578125" style="1"/>
  </cols>
  <sheetData>
    <row r="1" spans="2:22" ht="12.75" thickBot="1"/>
    <row r="2" spans="2:22" ht="19.5" customHeight="1" thickBot="1">
      <c r="B2" s="116" t="s">
        <v>30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8"/>
    </row>
    <row r="4" spans="2:22" ht="26.25" customHeight="1">
      <c r="B4" s="119" t="s">
        <v>0</v>
      </c>
      <c r="C4" s="120"/>
      <c r="D4" s="2">
        <v>2017</v>
      </c>
      <c r="H4" s="3"/>
      <c r="I4" s="5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2" ht="10.5" customHeight="1">
      <c r="E5" s="3"/>
      <c r="F5" s="4"/>
      <c r="G5" s="4"/>
      <c r="H5" s="4"/>
      <c r="I5" s="56"/>
      <c r="J5" s="4"/>
      <c r="K5" s="4"/>
      <c r="L5" s="4"/>
      <c r="M5" s="4"/>
      <c r="N5" s="3"/>
      <c r="O5" s="3"/>
      <c r="P5" s="3"/>
      <c r="Q5" s="3"/>
      <c r="R5" s="3"/>
      <c r="S5" s="3"/>
      <c r="T5" s="3"/>
      <c r="U5" s="3"/>
    </row>
    <row r="6" spans="2:22" ht="21.75" customHeight="1">
      <c r="B6" s="110" t="s">
        <v>14</v>
      </c>
      <c r="C6" s="110"/>
      <c r="D6" s="121" t="s">
        <v>31</v>
      </c>
      <c r="E6" s="122"/>
      <c r="F6" s="122"/>
      <c r="G6" s="123"/>
      <c r="H6" s="5"/>
      <c r="I6" s="57"/>
      <c r="J6" s="5"/>
      <c r="K6" s="5"/>
      <c r="L6" s="5"/>
      <c r="M6" s="5"/>
      <c r="N6" s="3"/>
      <c r="O6" s="3"/>
      <c r="P6" s="3"/>
      <c r="Q6" s="3"/>
      <c r="R6" s="3"/>
      <c r="S6" s="3"/>
      <c r="T6" s="3"/>
      <c r="U6" s="3"/>
    </row>
    <row r="7" spans="2:22" ht="12.75" customHeight="1">
      <c r="B7" s="6"/>
      <c r="C7" s="7"/>
      <c r="D7" s="7"/>
      <c r="E7" s="8"/>
      <c r="F7" s="9"/>
      <c r="G7" s="8"/>
      <c r="H7" s="3"/>
      <c r="I7" s="5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2" ht="21.75" customHeight="1">
      <c r="B8" s="110" t="s">
        <v>1</v>
      </c>
      <c r="C8" s="110"/>
      <c r="D8" s="111" t="s">
        <v>32</v>
      </c>
      <c r="E8" s="111"/>
      <c r="F8" s="111"/>
      <c r="G8" s="111"/>
      <c r="H8" s="4"/>
      <c r="I8" s="56"/>
      <c r="J8" s="4"/>
      <c r="K8" s="4"/>
      <c r="L8" s="4"/>
      <c r="M8" s="4"/>
      <c r="N8" s="3"/>
      <c r="O8" s="3"/>
      <c r="P8" s="3"/>
      <c r="Q8" s="3"/>
      <c r="R8" s="3"/>
      <c r="S8" s="3"/>
      <c r="T8" s="3"/>
      <c r="U8" s="3"/>
    </row>
    <row r="9" spans="2:22" ht="11.25" customHeight="1">
      <c r="B9" s="10"/>
      <c r="C9" s="10"/>
      <c r="D9" s="8"/>
      <c r="E9" s="8"/>
      <c r="F9" s="8"/>
      <c r="G9" s="8"/>
      <c r="H9" s="4"/>
      <c r="I9" s="56"/>
      <c r="J9" s="4"/>
      <c r="K9" s="4"/>
      <c r="L9" s="4"/>
      <c r="M9" s="4"/>
      <c r="N9" s="3"/>
      <c r="O9" s="3"/>
      <c r="P9" s="3"/>
      <c r="Q9" s="3"/>
      <c r="R9" s="3"/>
      <c r="S9" s="3"/>
      <c r="T9" s="3"/>
      <c r="U9" s="3"/>
    </row>
    <row r="10" spans="2:22" ht="26.25" customHeight="1">
      <c r="B10" s="110" t="s">
        <v>24</v>
      </c>
      <c r="C10" s="110"/>
      <c r="D10" s="111" t="s">
        <v>74</v>
      </c>
      <c r="E10" s="111"/>
      <c r="F10" s="111"/>
      <c r="G10" s="111"/>
      <c r="H10" s="4"/>
      <c r="I10" s="56"/>
      <c r="J10" s="4"/>
      <c r="K10" s="4"/>
      <c r="L10" s="4"/>
      <c r="M10" s="4"/>
      <c r="N10" s="3"/>
      <c r="O10" s="3"/>
      <c r="P10" s="3"/>
      <c r="Q10" s="3"/>
      <c r="R10" s="3"/>
      <c r="S10" s="3"/>
      <c r="T10" s="3"/>
      <c r="U10" s="3"/>
    </row>
    <row r="11" spans="2:22" ht="11.25" customHeight="1">
      <c r="B11" s="10"/>
      <c r="C11" s="10"/>
      <c r="D11" s="4"/>
      <c r="E11" s="4"/>
      <c r="F11" s="4"/>
      <c r="G11" s="4"/>
      <c r="H11" s="4"/>
      <c r="I11" s="56"/>
      <c r="J11" s="4"/>
      <c r="K11" s="4"/>
      <c r="L11" s="4"/>
      <c r="M11" s="4"/>
      <c r="N11" s="3"/>
      <c r="O11" s="3"/>
      <c r="P11" s="3"/>
      <c r="Q11" s="3"/>
      <c r="R11" s="3"/>
      <c r="S11" s="3"/>
      <c r="T11" s="3"/>
      <c r="U11" s="3"/>
    </row>
    <row r="12" spans="2:22" ht="21.75" customHeight="1">
      <c r="B12" s="110" t="s">
        <v>15</v>
      </c>
      <c r="C12" s="110"/>
      <c r="D12" s="11"/>
      <c r="H12" s="4"/>
      <c r="I12" s="56"/>
      <c r="J12" s="4"/>
      <c r="K12" s="4"/>
      <c r="L12" s="12"/>
      <c r="M12" s="4"/>
      <c r="N12" s="3"/>
      <c r="O12" s="3"/>
      <c r="P12" s="3"/>
      <c r="Q12" s="3"/>
      <c r="R12" s="3"/>
      <c r="S12" s="3"/>
      <c r="T12" s="3"/>
      <c r="U12" s="3"/>
    </row>
    <row r="13" spans="2:22" ht="15.75" customHeight="1" thickBot="1">
      <c r="H13" s="6"/>
      <c r="I13" s="58"/>
      <c r="J13" s="6"/>
      <c r="K13" s="6"/>
      <c r="L13" s="6"/>
      <c r="M13" s="6"/>
      <c r="N13" s="6"/>
      <c r="O13" s="6"/>
      <c r="P13" s="6"/>
      <c r="Q13" s="6"/>
      <c r="R13" s="13"/>
      <c r="S13" s="6"/>
      <c r="T13" s="6"/>
      <c r="U13" s="6"/>
    </row>
    <row r="14" spans="2:22" ht="27" customHeight="1">
      <c r="B14" s="112" t="s">
        <v>16</v>
      </c>
      <c r="C14" s="113"/>
      <c r="D14" s="114"/>
      <c r="E14" s="101" t="s">
        <v>26</v>
      </c>
      <c r="F14" s="101"/>
      <c r="G14" s="101"/>
      <c r="H14" s="101"/>
      <c r="I14" s="115" t="s">
        <v>29</v>
      </c>
      <c r="J14" s="113"/>
      <c r="K14" s="113"/>
      <c r="L14" s="114"/>
      <c r="M14" s="101" t="s">
        <v>22</v>
      </c>
      <c r="N14" s="101"/>
      <c r="O14" s="101"/>
      <c r="P14" s="101"/>
      <c r="Q14" s="101"/>
      <c r="R14" s="102" t="s">
        <v>19</v>
      </c>
      <c r="S14" s="102"/>
      <c r="T14" s="103" t="s">
        <v>25</v>
      </c>
      <c r="U14" s="104"/>
      <c r="V14" s="105" t="s">
        <v>12</v>
      </c>
    </row>
    <row r="15" spans="2:22" ht="36.75" customHeight="1" thickBot="1">
      <c r="B15" s="14" t="s">
        <v>17</v>
      </c>
      <c r="C15" s="15" t="s">
        <v>3</v>
      </c>
      <c r="D15" s="15" t="s">
        <v>2</v>
      </c>
      <c r="E15" s="16" t="s">
        <v>27</v>
      </c>
      <c r="F15" s="16" t="s">
        <v>28</v>
      </c>
      <c r="G15" s="16" t="s">
        <v>8</v>
      </c>
      <c r="H15" s="16" t="s">
        <v>9</v>
      </c>
      <c r="I15" s="59" t="s">
        <v>13</v>
      </c>
      <c r="J15" s="18" t="s">
        <v>18</v>
      </c>
      <c r="K15" s="17" t="s">
        <v>10</v>
      </c>
      <c r="L15" s="19" t="s">
        <v>11</v>
      </c>
      <c r="M15" s="16" t="s">
        <v>4</v>
      </c>
      <c r="N15" s="16" t="s">
        <v>5</v>
      </c>
      <c r="O15" s="16" t="s">
        <v>6</v>
      </c>
      <c r="P15" s="16" t="s">
        <v>7</v>
      </c>
      <c r="Q15" s="20" t="s">
        <v>23</v>
      </c>
      <c r="R15" s="15" t="s">
        <v>21</v>
      </c>
      <c r="S15" s="19" t="s">
        <v>20</v>
      </c>
      <c r="T15" s="16" t="s">
        <v>21</v>
      </c>
      <c r="U15" s="16" t="s">
        <v>20</v>
      </c>
      <c r="V15" s="106"/>
    </row>
    <row r="16" spans="2:22" ht="36.75" customHeight="1" thickBot="1">
      <c r="B16" s="98" t="s">
        <v>77</v>
      </c>
      <c r="C16" s="107" t="s">
        <v>68</v>
      </c>
      <c r="D16" s="109"/>
      <c r="E16" s="21" t="s">
        <v>33</v>
      </c>
      <c r="F16" s="22" t="s">
        <v>34</v>
      </c>
      <c r="G16" s="22">
        <v>64</v>
      </c>
      <c r="H16" s="22">
        <v>74</v>
      </c>
      <c r="I16" s="60">
        <v>69</v>
      </c>
      <c r="J16" s="23"/>
      <c r="K16" s="24"/>
      <c r="L16" s="23"/>
      <c r="M16" s="25">
        <v>30000000</v>
      </c>
      <c r="N16" s="65">
        <v>40000000</v>
      </c>
      <c r="O16" s="26"/>
      <c r="P16" s="26"/>
      <c r="Q16" s="27">
        <f>SUM(M16:P16)</f>
        <v>70000000</v>
      </c>
      <c r="R16" s="26"/>
      <c r="S16" s="23"/>
      <c r="T16" s="26"/>
      <c r="U16" s="23"/>
      <c r="V16" s="28"/>
    </row>
    <row r="17" spans="2:22" ht="15.75" customHeight="1" thickBot="1">
      <c r="B17" s="99"/>
      <c r="C17" s="108"/>
      <c r="D17" s="94"/>
      <c r="E17" s="21" t="s">
        <v>35</v>
      </c>
      <c r="F17" s="22" t="s">
        <v>34</v>
      </c>
      <c r="G17" s="22">
        <v>19</v>
      </c>
      <c r="H17" s="22">
        <v>20</v>
      </c>
      <c r="I17" s="60">
        <v>20</v>
      </c>
      <c r="J17" s="23"/>
      <c r="K17" s="24"/>
      <c r="L17" s="23"/>
      <c r="M17" s="25"/>
      <c r="N17" s="65"/>
      <c r="O17" s="26"/>
      <c r="P17" s="26"/>
      <c r="Q17" s="27">
        <f t="shared" ref="Q17:Q46" si="0">SUM(M17:P17)</f>
        <v>0</v>
      </c>
      <c r="R17" s="26"/>
      <c r="S17" s="23"/>
      <c r="T17" s="26"/>
      <c r="U17" s="23"/>
      <c r="V17" s="28"/>
    </row>
    <row r="18" spans="2:22" ht="48.75" thickBot="1">
      <c r="B18" s="99"/>
      <c r="C18" s="108"/>
      <c r="D18" s="94"/>
      <c r="E18" s="21" t="s">
        <v>36</v>
      </c>
      <c r="F18" s="22" t="s">
        <v>34</v>
      </c>
      <c r="G18" s="22">
        <v>31</v>
      </c>
      <c r="H18" s="22">
        <v>41</v>
      </c>
      <c r="I18" s="60">
        <v>37</v>
      </c>
      <c r="J18" s="23"/>
      <c r="K18" s="24"/>
      <c r="L18" s="23"/>
      <c r="M18" s="25">
        <v>15000000</v>
      </c>
      <c r="N18" s="65"/>
      <c r="O18" s="26"/>
      <c r="P18" s="26"/>
      <c r="Q18" s="27">
        <f t="shared" si="0"/>
        <v>15000000</v>
      </c>
      <c r="R18" s="26"/>
      <c r="S18" s="23"/>
      <c r="T18" s="26"/>
      <c r="U18" s="23"/>
      <c r="V18" s="29"/>
    </row>
    <row r="19" spans="2:22" ht="48.75" thickBot="1">
      <c r="B19" s="99"/>
      <c r="C19" s="108"/>
      <c r="D19" s="94"/>
      <c r="E19" s="21" t="s">
        <v>37</v>
      </c>
      <c r="F19" s="22" t="s">
        <v>34</v>
      </c>
      <c r="G19" s="22">
        <v>20</v>
      </c>
      <c r="H19" s="22">
        <v>41</v>
      </c>
      <c r="I19" s="60">
        <v>35</v>
      </c>
      <c r="J19" s="23"/>
      <c r="K19" s="24"/>
      <c r="L19" s="23"/>
      <c r="M19" s="25">
        <v>17000000</v>
      </c>
      <c r="N19" s="65">
        <v>60000000</v>
      </c>
      <c r="O19" s="26"/>
      <c r="P19" s="26"/>
      <c r="Q19" s="27">
        <f t="shared" si="0"/>
        <v>77000000</v>
      </c>
      <c r="R19" s="26"/>
      <c r="S19" s="23"/>
      <c r="T19" s="26"/>
      <c r="U19" s="23"/>
      <c r="V19" s="28"/>
    </row>
    <row r="20" spans="2:22" ht="24.75" thickBot="1">
      <c r="B20" s="99"/>
      <c r="C20" s="108"/>
      <c r="D20" s="94"/>
      <c r="E20" s="21" t="s">
        <v>38</v>
      </c>
      <c r="F20" s="22" t="s">
        <v>34</v>
      </c>
      <c r="G20" s="30">
        <v>1115</v>
      </c>
      <c r="H20" s="22">
        <v>1800</v>
      </c>
      <c r="I20" s="60">
        <f>1286+200</f>
        <v>1486</v>
      </c>
      <c r="J20" s="23"/>
      <c r="K20" s="24"/>
      <c r="L20" s="23"/>
      <c r="N20" s="65">
        <v>60000000</v>
      </c>
      <c r="O20" s="26"/>
      <c r="P20" s="26"/>
      <c r="Q20" s="27">
        <f t="shared" si="0"/>
        <v>60000000</v>
      </c>
      <c r="R20" s="26"/>
      <c r="S20" s="23"/>
      <c r="T20" s="26"/>
      <c r="U20" s="23"/>
      <c r="V20" s="28"/>
    </row>
    <row r="21" spans="2:22" ht="36.75" thickBot="1">
      <c r="B21" s="99"/>
      <c r="C21" s="108"/>
      <c r="D21" s="94"/>
      <c r="E21" s="21" t="s">
        <v>39</v>
      </c>
      <c r="F21" s="22" t="s">
        <v>34</v>
      </c>
      <c r="G21" s="22">
        <v>41</v>
      </c>
      <c r="H21" s="22">
        <v>41</v>
      </c>
      <c r="I21" s="60">
        <v>41</v>
      </c>
      <c r="J21" s="23"/>
      <c r="K21" s="24"/>
      <c r="L21" s="23"/>
      <c r="M21" s="25">
        <f>15000000+10000000+8607837</f>
        <v>33607837</v>
      </c>
      <c r="N21" s="65">
        <f>30000000+182386121</f>
        <v>212386121</v>
      </c>
      <c r="O21" s="26"/>
      <c r="P21" s="26"/>
      <c r="Q21" s="27">
        <f t="shared" si="0"/>
        <v>245993958</v>
      </c>
      <c r="R21" s="26"/>
      <c r="S21" s="23"/>
      <c r="T21" s="26"/>
      <c r="U21" s="23"/>
      <c r="V21" s="31"/>
    </row>
    <row r="22" spans="2:22" ht="24.75" thickBot="1">
      <c r="B22" s="99"/>
      <c r="C22" s="108"/>
      <c r="D22" s="94"/>
      <c r="E22" s="21" t="s">
        <v>40</v>
      </c>
      <c r="F22" s="22" t="s">
        <v>34</v>
      </c>
      <c r="G22" s="22">
        <v>31</v>
      </c>
      <c r="H22" s="22">
        <v>41</v>
      </c>
      <c r="I22" s="60">
        <v>35</v>
      </c>
      <c r="J22" s="23"/>
      <c r="K22" s="24"/>
      <c r="L22" s="23"/>
      <c r="M22" s="25">
        <f>50000000+25000000</f>
        <v>75000000</v>
      </c>
      <c r="N22" s="65">
        <v>90000000</v>
      </c>
      <c r="O22" s="26"/>
      <c r="P22" s="26"/>
      <c r="Q22" s="27">
        <f t="shared" si="0"/>
        <v>165000000</v>
      </c>
      <c r="R22" s="26"/>
      <c r="S22" s="23"/>
      <c r="T22" s="26"/>
      <c r="U22" s="23"/>
      <c r="V22" s="28"/>
    </row>
    <row r="23" spans="2:22" ht="24.75" thickBot="1">
      <c r="B23" s="99"/>
      <c r="C23" s="108"/>
      <c r="D23" s="94"/>
      <c r="E23" s="21" t="s">
        <v>41</v>
      </c>
      <c r="F23" s="22" t="s">
        <v>34</v>
      </c>
      <c r="G23" s="22">
        <v>0</v>
      </c>
      <c r="H23" s="22">
        <v>4</v>
      </c>
      <c r="I23" s="60">
        <v>2</v>
      </c>
      <c r="J23" s="23"/>
      <c r="K23" s="24"/>
      <c r="L23" s="23"/>
      <c r="N23" s="65">
        <v>50000000</v>
      </c>
      <c r="O23" s="26"/>
      <c r="P23" s="26"/>
      <c r="Q23" s="27">
        <f t="shared" si="0"/>
        <v>50000000</v>
      </c>
      <c r="R23" s="26"/>
      <c r="S23" s="23"/>
      <c r="T23" s="26"/>
      <c r="U23" s="23"/>
      <c r="V23" s="29"/>
    </row>
    <row r="24" spans="2:22" ht="24.75" thickBot="1">
      <c r="B24" s="99"/>
      <c r="C24" s="108"/>
      <c r="D24" s="94"/>
      <c r="E24" s="21" t="s">
        <v>42</v>
      </c>
      <c r="F24" s="22" t="s">
        <v>34</v>
      </c>
      <c r="G24" s="22">
        <v>11</v>
      </c>
      <c r="H24" s="22">
        <v>20</v>
      </c>
      <c r="I24" s="60">
        <v>16</v>
      </c>
      <c r="J24" s="23"/>
      <c r="K24" s="24"/>
      <c r="L24" s="23"/>
      <c r="M24" s="25">
        <v>25000000</v>
      </c>
      <c r="N24" s="65">
        <v>20000000</v>
      </c>
      <c r="O24" s="26"/>
      <c r="P24" s="26"/>
      <c r="Q24" s="27">
        <f t="shared" si="0"/>
        <v>45000000</v>
      </c>
      <c r="R24" s="26"/>
      <c r="S24" s="23"/>
      <c r="T24" s="26"/>
      <c r="U24" s="23"/>
      <c r="V24" s="29"/>
    </row>
    <row r="25" spans="2:22" ht="24.75" thickBot="1">
      <c r="B25" s="99"/>
      <c r="C25" s="108"/>
      <c r="D25" s="94"/>
      <c r="E25" s="21" t="s">
        <v>43</v>
      </c>
      <c r="F25" s="22" t="s">
        <v>34</v>
      </c>
      <c r="G25" s="22">
        <v>11</v>
      </c>
      <c r="H25" s="22">
        <v>27</v>
      </c>
      <c r="I25" s="60">
        <v>18</v>
      </c>
      <c r="J25" s="23"/>
      <c r="K25" s="24"/>
      <c r="L25" s="23"/>
      <c r="M25" s="25"/>
      <c r="N25" s="65"/>
      <c r="O25" s="26"/>
      <c r="P25" s="26"/>
      <c r="Q25" s="27">
        <f t="shared" si="0"/>
        <v>0</v>
      </c>
      <c r="R25" s="26"/>
      <c r="S25" s="23"/>
      <c r="T25" s="26"/>
      <c r="U25" s="23"/>
      <c r="V25" s="29"/>
    </row>
    <row r="26" spans="2:22" ht="24.75" thickBot="1">
      <c r="B26" s="99"/>
      <c r="C26" s="108"/>
      <c r="D26" s="94"/>
      <c r="E26" s="21" t="s">
        <v>44</v>
      </c>
      <c r="F26" s="22" t="s">
        <v>34</v>
      </c>
      <c r="G26" s="22">
        <v>21</v>
      </c>
      <c r="H26" s="22">
        <v>21</v>
      </c>
      <c r="I26" s="60">
        <v>4</v>
      </c>
      <c r="J26" s="23"/>
      <c r="K26" s="24"/>
      <c r="L26" s="23"/>
      <c r="M26" s="25">
        <v>28000000</v>
      </c>
      <c r="N26" s="65">
        <v>100000000</v>
      </c>
      <c r="O26" s="26"/>
      <c r="P26" s="26"/>
      <c r="Q26" s="27">
        <f t="shared" si="0"/>
        <v>128000000</v>
      </c>
      <c r="R26" s="32"/>
      <c r="S26" s="23"/>
      <c r="T26" s="26"/>
      <c r="U26" s="23"/>
      <c r="V26" s="29"/>
    </row>
    <row r="27" spans="2:22" ht="15.75" thickBot="1">
      <c r="B27" s="99"/>
      <c r="C27" s="108"/>
      <c r="D27" s="94"/>
      <c r="E27" s="21" t="s">
        <v>45</v>
      </c>
      <c r="F27" s="22" t="s">
        <v>46</v>
      </c>
      <c r="G27" s="22">
        <v>12</v>
      </c>
      <c r="H27" s="22">
        <v>7</v>
      </c>
      <c r="I27" s="61">
        <v>9</v>
      </c>
      <c r="J27" s="23"/>
      <c r="K27" s="24"/>
      <c r="L27" s="23"/>
      <c r="M27" s="26"/>
      <c r="N27" s="65"/>
      <c r="O27" s="26"/>
      <c r="P27" s="26"/>
      <c r="Q27" s="27">
        <f t="shared" si="0"/>
        <v>0</v>
      </c>
      <c r="R27" s="26"/>
      <c r="S27" s="23"/>
      <c r="T27" s="26"/>
      <c r="U27" s="23"/>
      <c r="V27" s="29"/>
    </row>
    <row r="28" spans="2:22" ht="36.75" thickBot="1">
      <c r="B28" s="99"/>
      <c r="C28" s="33" t="s">
        <v>67</v>
      </c>
      <c r="D28" s="34"/>
      <c r="E28" s="21" t="s">
        <v>47</v>
      </c>
      <c r="F28" s="22" t="s">
        <v>34</v>
      </c>
      <c r="G28" s="22">
        <v>41</v>
      </c>
      <c r="H28" s="22">
        <v>41</v>
      </c>
      <c r="I28" s="61">
        <v>41</v>
      </c>
      <c r="J28" s="23"/>
      <c r="K28" s="24"/>
      <c r="L28" s="23"/>
      <c r="M28" s="26"/>
      <c r="N28" s="65"/>
      <c r="O28" s="26"/>
      <c r="P28" s="26"/>
      <c r="Q28" s="27">
        <f t="shared" si="0"/>
        <v>0</v>
      </c>
      <c r="R28" s="26"/>
      <c r="S28" s="23"/>
      <c r="T28" s="26"/>
      <c r="U28" s="23"/>
      <c r="V28" s="28"/>
    </row>
    <row r="29" spans="2:22" ht="24.75" customHeight="1" thickBot="1">
      <c r="B29" s="99"/>
      <c r="C29" s="90" t="s">
        <v>68</v>
      </c>
      <c r="D29" s="93"/>
      <c r="E29" s="21" t="s">
        <v>48</v>
      </c>
      <c r="F29" s="22" t="s">
        <v>34</v>
      </c>
      <c r="G29" s="22">
        <v>3</v>
      </c>
      <c r="H29" s="22">
        <v>5</v>
      </c>
      <c r="I29" s="61">
        <v>0</v>
      </c>
      <c r="J29" s="23"/>
      <c r="K29" s="24"/>
      <c r="L29" s="23"/>
      <c r="M29" s="26"/>
      <c r="N29" s="65">
        <v>90000000</v>
      </c>
      <c r="O29" s="26"/>
      <c r="P29" s="26"/>
      <c r="Q29" s="27">
        <f t="shared" si="0"/>
        <v>90000000</v>
      </c>
      <c r="R29" s="26"/>
      <c r="S29" s="23"/>
      <c r="T29" s="26"/>
      <c r="U29" s="23"/>
      <c r="V29" s="35"/>
    </row>
    <row r="30" spans="2:22" ht="24.75" thickBot="1">
      <c r="B30" s="99"/>
      <c r="C30" s="91"/>
      <c r="D30" s="94"/>
      <c r="E30" s="21" t="s">
        <v>49</v>
      </c>
      <c r="F30" s="22" t="s">
        <v>34</v>
      </c>
      <c r="G30" s="22">
        <v>10</v>
      </c>
      <c r="H30" s="22">
        <v>30</v>
      </c>
      <c r="I30" s="61">
        <v>17</v>
      </c>
      <c r="J30" s="23"/>
      <c r="K30" s="24"/>
      <c r="L30" s="23"/>
      <c r="M30" s="26">
        <v>20000000</v>
      </c>
      <c r="N30" s="65">
        <v>15000000</v>
      </c>
      <c r="O30" s="26"/>
      <c r="P30" s="26"/>
      <c r="Q30" s="27">
        <f t="shared" si="0"/>
        <v>35000000</v>
      </c>
      <c r="R30" s="26"/>
      <c r="S30" s="23"/>
      <c r="T30" s="26"/>
      <c r="U30" s="23"/>
      <c r="V30" s="29"/>
    </row>
    <row r="31" spans="2:22" ht="24.75" thickBot="1">
      <c r="B31" s="100"/>
      <c r="C31" s="92"/>
      <c r="D31" s="95"/>
      <c r="E31" s="21" t="s">
        <v>50</v>
      </c>
      <c r="F31" s="22" t="s">
        <v>34</v>
      </c>
      <c r="G31" s="22">
        <v>10</v>
      </c>
      <c r="H31" s="22">
        <v>12</v>
      </c>
      <c r="I31" s="61">
        <v>11</v>
      </c>
      <c r="J31" s="23"/>
      <c r="K31" s="24"/>
      <c r="L31" s="23"/>
      <c r="M31" s="26">
        <v>15000000</v>
      </c>
      <c r="N31" s="65">
        <v>10000000</v>
      </c>
      <c r="O31" s="26"/>
      <c r="P31" s="26"/>
      <c r="Q31" s="27">
        <f t="shared" si="0"/>
        <v>25000000</v>
      </c>
      <c r="R31" s="26"/>
      <c r="S31" s="23"/>
      <c r="T31" s="26"/>
      <c r="U31" s="23"/>
      <c r="V31" s="29"/>
    </row>
    <row r="32" spans="2:22" ht="28.5" customHeight="1" thickBot="1">
      <c r="B32" s="90" t="s">
        <v>78</v>
      </c>
      <c r="C32" s="96" t="s">
        <v>69</v>
      </c>
      <c r="D32" s="93"/>
      <c r="E32" s="36" t="s">
        <v>51</v>
      </c>
      <c r="F32" s="37" t="s">
        <v>34</v>
      </c>
      <c r="G32" s="37">
        <v>0</v>
      </c>
      <c r="H32" s="37">
        <v>2</v>
      </c>
      <c r="I32" s="61">
        <v>0</v>
      </c>
      <c r="J32" s="23"/>
      <c r="K32" s="24"/>
      <c r="L32" s="23"/>
      <c r="M32" s="70">
        <v>50058550</v>
      </c>
      <c r="N32" s="80">
        <f>600000000+120000300</f>
        <v>720000300</v>
      </c>
      <c r="O32" s="70"/>
      <c r="P32" s="70"/>
      <c r="Q32" s="27">
        <f t="shared" si="0"/>
        <v>770058850</v>
      </c>
      <c r="R32" s="26"/>
      <c r="S32" s="23"/>
      <c r="T32" s="26"/>
      <c r="U32" s="23"/>
      <c r="V32" s="29"/>
    </row>
    <row r="33" spans="2:22" ht="83.25" customHeight="1" thickBot="1">
      <c r="B33" s="92"/>
      <c r="C33" s="97"/>
      <c r="D33" s="95"/>
      <c r="E33" s="36" t="s">
        <v>52</v>
      </c>
      <c r="F33" s="37" t="s">
        <v>34</v>
      </c>
      <c r="G33" s="37">
        <v>80</v>
      </c>
      <c r="H33" s="37">
        <v>80</v>
      </c>
      <c r="I33" s="61">
        <v>25</v>
      </c>
      <c r="J33" s="38"/>
      <c r="K33" s="39"/>
      <c r="L33" s="38"/>
      <c r="M33" s="79"/>
      <c r="N33" s="81"/>
      <c r="O33" s="79"/>
      <c r="P33" s="79"/>
      <c r="Q33" s="27">
        <f t="shared" si="0"/>
        <v>0</v>
      </c>
      <c r="R33" s="40"/>
      <c r="S33" s="38"/>
      <c r="T33" s="40"/>
      <c r="U33" s="38"/>
      <c r="V33" s="41"/>
    </row>
    <row r="34" spans="2:22" ht="15.75" thickBot="1">
      <c r="B34" s="42"/>
      <c r="C34" s="43"/>
      <c r="D34" s="43"/>
      <c r="E34" s="36" t="s">
        <v>53</v>
      </c>
      <c r="F34" s="37" t="s">
        <v>34</v>
      </c>
      <c r="G34" s="37">
        <v>37</v>
      </c>
      <c r="H34" s="37">
        <v>37</v>
      </c>
      <c r="I34" s="61">
        <v>10</v>
      </c>
      <c r="J34" s="23"/>
      <c r="K34" s="24"/>
      <c r="L34" s="23"/>
      <c r="M34" s="26"/>
      <c r="N34" s="65"/>
      <c r="O34" s="26"/>
      <c r="P34" s="26"/>
      <c r="Q34" s="27">
        <f t="shared" si="0"/>
        <v>0</v>
      </c>
      <c r="R34" s="26"/>
      <c r="S34" s="23"/>
      <c r="T34" s="26"/>
      <c r="U34" s="23"/>
      <c r="V34" s="28"/>
    </row>
    <row r="35" spans="2:22" ht="96.75" customHeight="1" thickBot="1">
      <c r="B35" s="64" t="s">
        <v>79</v>
      </c>
      <c r="C35" s="67" t="s">
        <v>72</v>
      </c>
      <c r="D35" s="76" t="s">
        <v>75</v>
      </c>
      <c r="E35" s="36" t="s">
        <v>54</v>
      </c>
      <c r="F35" s="37" t="s">
        <v>34</v>
      </c>
      <c r="G35" s="44">
        <v>6200</v>
      </c>
      <c r="H35" s="44">
        <v>22195</v>
      </c>
      <c r="I35" s="61">
        <v>22195</v>
      </c>
      <c r="J35" s="23"/>
      <c r="K35" s="24"/>
      <c r="L35" s="23"/>
      <c r="M35" s="26">
        <v>70000000</v>
      </c>
      <c r="N35" s="65">
        <v>718652827</v>
      </c>
      <c r="O35" s="26"/>
      <c r="P35" s="26"/>
      <c r="Q35" s="27">
        <f t="shared" si="0"/>
        <v>788652827</v>
      </c>
      <c r="R35" s="45"/>
      <c r="S35" s="23"/>
      <c r="T35" s="26"/>
      <c r="U35" s="23"/>
      <c r="V35" s="28"/>
    </row>
    <row r="36" spans="2:22" ht="84.75" thickBot="1">
      <c r="B36" s="64" t="s">
        <v>80</v>
      </c>
      <c r="C36" s="67" t="s">
        <v>73</v>
      </c>
      <c r="D36" s="86"/>
      <c r="E36" s="36" t="s">
        <v>55</v>
      </c>
      <c r="F36" s="37" t="s">
        <v>34</v>
      </c>
      <c r="G36" s="44">
        <v>2000</v>
      </c>
      <c r="H36" s="44">
        <v>2000</v>
      </c>
      <c r="I36" s="62">
        <v>500</v>
      </c>
      <c r="J36" s="23"/>
      <c r="K36" s="24"/>
      <c r="L36" s="23"/>
      <c r="M36" s="26">
        <v>70000000</v>
      </c>
      <c r="N36" s="65">
        <v>250000000</v>
      </c>
      <c r="O36" s="26"/>
      <c r="P36" s="26"/>
      <c r="Q36" s="27">
        <f t="shared" si="0"/>
        <v>320000000</v>
      </c>
      <c r="R36" s="26"/>
      <c r="S36" s="23"/>
      <c r="T36" s="26"/>
      <c r="U36" s="23"/>
      <c r="V36" s="29"/>
    </row>
    <row r="37" spans="2:22" ht="24.75" customHeight="1" thickBot="1">
      <c r="B37" s="87" t="s">
        <v>81</v>
      </c>
      <c r="C37" s="82" t="s">
        <v>67</v>
      </c>
      <c r="D37" s="84"/>
      <c r="E37" s="36" t="s">
        <v>56</v>
      </c>
      <c r="F37" s="37" t="s">
        <v>34</v>
      </c>
      <c r="G37" s="37">
        <v>100</v>
      </c>
      <c r="H37" s="37">
        <v>30</v>
      </c>
      <c r="I37" s="62">
        <v>10</v>
      </c>
      <c r="J37" s="23"/>
      <c r="K37" s="24"/>
      <c r="L37" s="23"/>
      <c r="M37" s="26"/>
      <c r="N37" s="65">
        <v>1920000300</v>
      </c>
      <c r="O37" s="26"/>
      <c r="P37" s="26"/>
      <c r="Q37" s="27">
        <f t="shared" si="0"/>
        <v>1920000300</v>
      </c>
      <c r="R37" s="26"/>
      <c r="S37" s="23"/>
      <c r="T37" s="26"/>
      <c r="U37" s="23"/>
      <c r="V37" s="29"/>
    </row>
    <row r="38" spans="2:22" ht="52.5" customHeight="1" thickBot="1">
      <c r="B38" s="88"/>
      <c r="C38" s="83"/>
      <c r="D38" s="85"/>
      <c r="E38" s="36" t="s">
        <v>57</v>
      </c>
      <c r="F38" s="37" t="s">
        <v>34</v>
      </c>
      <c r="G38" s="37">
        <v>520</v>
      </c>
      <c r="H38" s="37">
        <v>320</v>
      </c>
      <c r="I38" s="62">
        <v>100</v>
      </c>
      <c r="J38" s="23"/>
      <c r="K38" s="24"/>
      <c r="L38" s="23"/>
      <c r="M38" s="26"/>
      <c r="N38" s="65">
        <v>400000000</v>
      </c>
      <c r="O38" s="26"/>
      <c r="P38" s="26"/>
      <c r="Q38" s="27">
        <f t="shared" si="0"/>
        <v>400000000</v>
      </c>
      <c r="R38" s="26"/>
      <c r="S38" s="23"/>
      <c r="T38" s="26"/>
      <c r="U38" s="23"/>
      <c r="V38" s="29"/>
    </row>
    <row r="39" spans="2:22" ht="72.75" thickBot="1">
      <c r="B39" s="88"/>
      <c r="C39" s="46" t="s">
        <v>69</v>
      </c>
      <c r="D39" s="46"/>
      <c r="E39" s="36" t="s">
        <v>58</v>
      </c>
      <c r="F39" s="37" t="s">
        <v>34</v>
      </c>
      <c r="G39" s="37">
        <v>1741</v>
      </c>
      <c r="H39" s="44">
        <v>2500</v>
      </c>
      <c r="I39" s="62">
        <v>500</v>
      </c>
      <c r="J39" s="23"/>
      <c r="K39" s="24"/>
      <c r="L39" s="23"/>
      <c r="M39" s="26"/>
      <c r="N39" s="65"/>
      <c r="O39" s="26"/>
      <c r="P39" s="26"/>
      <c r="Q39" s="27">
        <f t="shared" si="0"/>
        <v>0</v>
      </c>
      <c r="R39" s="26"/>
      <c r="S39" s="23"/>
      <c r="T39" s="26"/>
      <c r="U39" s="23"/>
      <c r="V39" s="29"/>
    </row>
    <row r="40" spans="2:22" ht="24.75" thickBot="1">
      <c r="B40" s="89"/>
      <c r="C40" s="33" t="s">
        <v>68</v>
      </c>
      <c r="D40" s="34"/>
      <c r="E40" s="36" t="s">
        <v>59</v>
      </c>
      <c r="F40" s="37" t="s">
        <v>34</v>
      </c>
      <c r="G40" s="37">
        <v>2</v>
      </c>
      <c r="H40" s="37">
        <v>4</v>
      </c>
      <c r="I40" s="62">
        <v>1</v>
      </c>
      <c r="J40" s="38"/>
      <c r="K40" s="39"/>
      <c r="L40" s="38"/>
      <c r="M40" s="40">
        <v>15000000</v>
      </c>
      <c r="N40" s="68">
        <v>20000000</v>
      </c>
      <c r="O40" s="40"/>
      <c r="P40" s="40"/>
      <c r="Q40" s="27">
        <f t="shared" si="0"/>
        <v>35000000</v>
      </c>
      <c r="R40" s="40"/>
      <c r="S40" s="38"/>
      <c r="T40" s="40"/>
      <c r="U40" s="38"/>
      <c r="V40" s="47"/>
    </row>
    <row r="41" spans="2:22" ht="72.75" thickBot="1">
      <c r="B41" s="42" t="s">
        <v>82</v>
      </c>
      <c r="C41" s="43" t="s">
        <v>70</v>
      </c>
      <c r="D41" s="43"/>
      <c r="E41" s="36" t="s">
        <v>60</v>
      </c>
      <c r="F41" s="37" t="s">
        <v>34</v>
      </c>
      <c r="G41" s="37">
        <v>41</v>
      </c>
      <c r="H41" s="37">
        <v>41</v>
      </c>
      <c r="I41" s="62">
        <v>10</v>
      </c>
      <c r="J41" s="23"/>
      <c r="K41" s="24"/>
      <c r="L41" s="23"/>
      <c r="M41" s="26">
        <v>30000000</v>
      </c>
      <c r="N41" s="65"/>
      <c r="O41" s="26"/>
      <c r="P41" s="26"/>
      <c r="Q41" s="27">
        <f t="shared" si="0"/>
        <v>30000000</v>
      </c>
      <c r="R41" s="26"/>
      <c r="S41" s="23"/>
      <c r="T41" s="26"/>
      <c r="U41" s="23"/>
      <c r="V41" s="29"/>
    </row>
    <row r="42" spans="2:22" ht="72.75" thickBot="1">
      <c r="B42" s="53" t="s">
        <v>83</v>
      </c>
      <c r="C42" s="33" t="s">
        <v>71</v>
      </c>
      <c r="D42" s="34"/>
      <c r="E42" s="36" t="s">
        <v>61</v>
      </c>
      <c r="F42" s="37" t="s">
        <v>34</v>
      </c>
      <c r="G42" s="37">
        <v>41</v>
      </c>
      <c r="H42" s="37">
        <v>10</v>
      </c>
      <c r="I42" s="62">
        <v>3</v>
      </c>
      <c r="J42" s="23"/>
      <c r="K42" s="24"/>
      <c r="L42" s="23"/>
      <c r="M42" s="26"/>
      <c r="N42" s="65">
        <v>200000200</v>
      </c>
      <c r="O42" s="26"/>
      <c r="P42" s="26"/>
      <c r="Q42" s="27">
        <f t="shared" si="0"/>
        <v>200000200</v>
      </c>
      <c r="R42" s="26"/>
      <c r="S42" s="23"/>
      <c r="T42" s="26"/>
      <c r="U42" s="23"/>
      <c r="V42" s="29"/>
    </row>
    <row r="43" spans="2:22" ht="176.25" customHeight="1" thickBot="1">
      <c r="B43" s="66"/>
      <c r="C43" s="73" t="s">
        <v>67</v>
      </c>
      <c r="D43" s="76" t="s">
        <v>76</v>
      </c>
      <c r="E43" s="48" t="s">
        <v>62</v>
      </c>
      <c r="F43" s="49" t="s">
        <v>34</v>
      </c>
      <c r="G43" s="49">
        <v>6</v>
      </c>
      <c r="H43" s="49">
        <v>30</v>
      </c>
      <c r="I43" s="62">
        <v>15</v>
      </c>
      <c r="J43" s="23"/>
      <c r="K43" s="24"/>
      <c r="L43" s="23"/>
      <c r="M43" s="25"/>
      <c r="N43" s="69"/>
      <c r="O43" s="70"/>
      <c r="P43" s="70"/>
      <c r="Q43" s="27">
        <f t="shared" si="0"/>
        <v>0</v>
      </c>
      <c r="R43" s="26"/>
      <c r="S43" s="23"/>
      <c r="T43" s="26"/>
      <c r="U43" s="23"/>
      <c r="V43" s="50"/>
    </row>
    <row r="44" spans="2:22" ht="84.75" thickBot="1">
      <c r="B44" s="66" t="s">
        <v>84</v>
      </c>
      <c r="C44" s="74"/>
      <c r="D44" s="77"/>
      <c r="E44" s="48" t="s">
        <v>63</v>
      </c>
      <c r="F44" s="49" t="s">
        <v>34</v>
      </c>
      <c r="G44" s="49">
        <v>4</v>
      </c>
      <c r="H44" s="49">
        <v>4</v>
      </c>
      <c r="I44" s="62">
        <v>1</v>
      </c>
      <c r="J44" s="23"/>
      <c r="K44" s="24"/>
      <c r="L44" s="23"/>
      <c r="M44" s="52">
        <v>11000000</v>
      </c>
      <c r="N44" s="69">
        <v>75000000</v>
      </c>
      <c r="O44" s="71"/>
      <c r="P44" s="71"/>
      <c r="Q44" s="27">
        <f t="shared" si="0"/>
        <v>86000000</v>
      </c>
      <c r="R44" s="26"/>
      <c r="S44" s="23"/>
      <c r="T44" s="26"/>
      <c r="U44" s="23"/>
      <c r="V44" s="29"/>
    </row>
    <row r="45" spans="2:22" ht="96.75" thickBot="1">
      <c r="B45" s="66" t="s">
        <v>85</v>
      </c>
      <c r="C45" s="74"/>
      <c r="D45" s="77"/>
      <c r="E45" s="48" t="s">
        <v>64</v>
      </c>
      <c r="F45" s="49" t="s">
        <v>65</v>
      </c>
      <c r="G45" s="51">
        <v>1</v>
      </c>
      <c r="H45" s="51">
        <v>1</v>
      </c>
      <c r="I45" s="63">
        <v>0.9</v>
      </c>
      <c r="J45" s="23"/>
      <c r="K45" s="24"/>
      <c r="L45" s="23"/>
      <c r="M45" s="25"/>
      <c r="N45" s="69">
        <v>102118373910</v>
      </c>
      <c r="O45" s="71"/>
      <c r="P45" s="71"/>
      <c r="Q45" s="27">
        <f t="shared" si="0"/>
        <v>102118373910</v>
      </c>
      <c r="R45" s="26"/>
      <c r="S45" s="23"/>
      <c r="T45" s="26"/>
      <c r="U45" s="23"/>
      <c r="V45" s="29"/>
    </row>
    <row r="46" spans="2:22" ht="24.75" thickBot="1">
      <c r="B46" s="66"/>
      <c r="C46" s="75"/>
      <c r="D46" s="78"/>
      <c r="E46" s="48" t="s">
        <v>66</v>
      </c>
      <c r="F46" s="49" t="s">
        <v>34</v>
      </c>
      <c r="G46" s="49">
        <v>4</v>
      </c>
      <c r="H46" s="49">
        <v>4</v>
      </c>
      <c r="I46" s="62">
        <v>1</v>
      </c>
      <c r="J46" s="23"/>
      <c r="K46" s="24"/>
      <c r="L46" s="23"/>
      <c r="M46" s="25"/>
      <c r="N46" s="69"/>
      <c r="O46" s="72"/>
      <c r="P46" s="72"/>
      <c r="Q46" s="27">
        <f t="shared" si="0"/>
        <v>0</v>
      </c>
      <c r="R46" s="26"/>
      <c r="S46" s="23"/>
      <c r="T46" s="26"/>
      <c r="U46" s="23"/>
      <c r="V46" s="29"/>
    </row>
  </sheetData>
  <mergeCells count="36">
    <mergeCell ref="B2:V2"/>
    <mergeCell ref="B4:C4"/>
    <mergeCell ref="B6:C6"/>
    <mergeCell ref="D6:G6"/>
    <mergeCell ref="B8:C8"/>
    <mergeCell ref="D8:G8"/>
    <mergeCell ref="B10:C10"/>
    <mergeCell ref="D10:G10"/>
    <mergeCell ref="B12:C12"/>
    <mergeCell ref="B14:D14"/>
    <mergeCell ref="E14:H14"/>
    <mergeCell ref="I14:L14"/>
    <mergeCell ref="M14:Q14"/>
    <mergeCell ref="R14:S14"/>
    <mergeCell ref="T14:U14"/>
    <mergeCell ref="V14:V15"/>
    <mergeCell ref="C16:C27"/>
    <mergeCell ref="D16:D27"/>
    <mergeCell ref="D35:D36"/>
    <mergeCell ref="B37:B40"/>
    <mergeCell ref="C29:C31"/>
    <mergeCell ref="D29:D31"/>
    <mergeCell ref="B32:B33"/>
    <mergeCell ref="C32:C33"/>
    <mergeCell ref="D32:D33"/>
    <mergeCell ref="B16:B31"/>
    <mergeCell ref="P43:P46"/>
    <mergeCell ref="C43:C46"/>
    <mergeCell ref="D43:D46"/>
    <mergeCell ref="O43:O46"/>
    <mergeCell ref="M32:M33"/>
    <mergeCell ref="N32:N33"/>
    <mergeCell ref="O32:O33"/>
    <mergeCell ref="P32:P33"/>
    <mergeCell ref="C37:C38"/>
    <mergeCell ref="D37:D3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PLAN DE ACCION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jose.cajas</dc:creator>
  <cp:lastModifiedBy> </cp:lastModifiedBy>
  <dcterms:created xsi:type="dcterms:W3CDTF">2016-06-28T16:51:34Z</dcterms:created>
  <dcterms:modified xsi:type="dcterms:W3CDTF">2017-01-27T14:23:48Z</dcterms:modified>
</cp:coreProperties>
</file>